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202300"/>
  <xr:revisionPtr revIDLastSave="0" documentId="13_ncr:1_{01105F49-F41A-44C9-A788-1DA986D8E988}" xr6:coauthVersionLast="47" xr6:coauthVersionMax="47" xr10:uidLastSave="{00000000-0000-0000-0000-000000000000}"/>
  <bookViews>
    <workbookView xWindow="-108" yWindow="-108" windowWidth="23256" windowHeight="12456" xr2:uid="{AE63B87E-2A00-4F6C-9FA9-E17E61FA0107}"/>
  </bookViews>
  <sheets>
    <sheet name="How To" sheetId="5" r:id="rId1"/>
    <sheet name="Web Design" sheetId="1" r:id="rId2"/>
    <sheet name="Branding"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4" l="1"/>
  <c r="J6" i="4"/>
  <c r="J7" i="4"/>
  <c r="J9" i="4"/>
  <c r="L6" i="1"/>
  <c r="L7" i="1"/>
  <c r="L9" i="1"/>
  <c r="E4" i="1"/>
  <c r="F4" i="1" s="1"/>
  <c r="E19" i="1"/>
  <c r="E20" i="1"/>
  <c r="E21" i="1"/>
  <c r="E22" i="1"/>
  <c r="E23" i="1"/>
  <c r="E24" i="1"/>
  <c r="E25" i="1"/>
  <c r="E26" i="1"/>
  <c r="E27" i="1"/>
  <c r="E28" i="1"/>
  <c r="E18" i="1"/>
  <c r="E10" i="1"/>
  <c r="E11" i="1"/>
  <c r="E12" i="1"/>
  <c r="E13" i="1"/>
  <c r="E14" i="1"/>
  <c r="E15" i="1"/>
  <c r="E16" i="1"/>
  <c r="E9" i="1"/>
  <c r="E9" i="4"/>
  <c r="E8" i="4"/>
  <c r="E7" i="4"/>
  <c r="E6" i="4"/>
  <c r="E5" i="4"/>
  <c r="E3" i="4"/>
  <c r="U5" i="4" s="1"/>
  <c r="K7" i="4" s="1"/>
  <c r="L19" i="1"/>
  <c r="F5" i="1"/>
  <c r="F6" i="1"/>
  <c r="E10" i="4" l="1"/>
  <c r="V20" i="4" s="1"/>
  <c r="U19" i="4" s="1"/>
  <c r="E17" i="1"/>
  <c r="F29" i="1"/>
  <c r="E11" i="4"/>
  <c r="V6" i="4" s="1"/>
  <c r="K9" i="4" s="1"/>
  <c r="K14" i="4"/>
  <c r="V19" i="4"/>
  <c r="F7" i="1"/>
  <c r="U10" i="4"/>
  <c r="F30" i="1" l="1"/>
  <c r="V18" i="1" s="1"/>
  <c r="K13" i="4"/>
  <c r="K12" i="4"/>
  <c r="U20" i="4"/>
  <c r="K6" i="4"/>
  <c r="U18" i="4"/>
  <c r="U11" i="4" l="1"/>
  <c r="V17" i="1"/>
  <c r="U8" i="4"/>
  <c r="U6" i="4"/>
  <c r="U7" i="4"/>
  <c r="U9" i="4"/>
  <c r="U5" i="1"/>
  <c r="M9" i="1" l="1"/>
  <c r="M6" i="1"/>
  <c r="M7" i="1"/>
  <c r="U17" i="1"/>
  <c r="U19" i="1"/>
  <c r="U18" i="1"/>
  <c r="U9" i="1"/>
  <c r="J15" i="4"/>
  <c r="M13" i="1"/>
  <c r="U7" i="1" s="1"/>
  <c r="M12" i="1"/>
  <c r="M14" i="1"/>
  <c r="U8" i="1" s="1"/>
  <c r="U10" i="1" l="1"/>
  <c r="U6" i="1"/>
  <c r="U12" i="4"/>
  <c r="U2" i="4" s="1"/>
  <c r="U15" i="4" s="1"/>
  <c r="L15" i="1" l="1"/>
  <c r="U11" i="1" l="1"/>
  <c r="U2" i="1" s="1"/>
  <c r="U1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tc={DD10A009-0A19-4D77-9C24-A4E9AD8E9282}</author>
    <author>tc={D5E22326-AB36-445D-A0FA-A8B9F7072151}</author>
    <author>tc={764B463E-6331-41BC-B902-BD7109E52474}</author>
    <author>tc={6DFC62C3-BD2C-4C62-A6F8-82F0C31F8B03}</author>
    <author>tc={9C078AAB-AB79-4FCF-9BDF-9B66DC98FAF6}</author>
    <author>tc={5C9312A2-52D3-4880-ADCF-DA6E07236A37}</author>
    <author>tc={DF51AD06-5849-434B-AE6F-D638C7D4F369}</author>
    <author>tc={3228E821-9037-4575-8CAE-BB4DFDCBB777}</author>
    <author>tc={035C2CA2-14F1-446B-BD20-EF15A3335A20}</author>
    <author>tc={0692D819-2B22-4F54-8C0D-F2D264A9AB9E}</author>
    <author>tc={14291149-4B08-482D-ACC6-D727CF351505}</author>
    <author>tc={2FA9B920-58CF-4CFF-B08F-171349743A4D}</author>
    <author>tc={46403CAD-93C7-41A1-914D-A3308702F192}</author>
  </authors>
  <commentList>
    <comment ref="B4" authorId="0" shapeId="0" xr:uid="{DD10A009-0A19-4D77-9C24-A4E9AD8E9282}">
      <text>
        <t>[Threaded comment]
Your version of Excel allows you to read this threaded comment; however, any edits to it will get removed if the file is opened in a newer version of Excel. Learn more: https://go.microsoft.com/fwlink/?linkid=870924
Comment:
    For quick and easy layouts, construction is pretty fast: just a few hours per page. More advanced (editorial-style) layouts, with uneven or no grid, advanced storytelling and Jackson Pollock-level messiness will need up to a few days to set up.</t>
      </text>
    </comment>
    <comment ref="B5" authorId="1" shapeId="0" xr:uid="{D5E22326-AB36-445D-A0FA-A8B9F7072151}">
      <text>
        <t xml:space="preserve">[Threaded comment]
Your version of Excel allows you to read this threaded comment; however, any edits to it will get removed if the file is opened in a newer version of Excel. Learn more: https://go.microsoft.com/fwlink/?linkid=870924
Comment:
    Unique page layouts are UX-heavy pages that you build out one at a time, Cmd + Tab’ing manically between the platform you’re building on and design files. The usual suspects include homepage, about, how-it-works, and unique marketing pages.
Got pages that load exclusively from CMS? Say, product pages, blog articles, or team member profiles? List them as template-based layouts.
</t>
      </text>
    </comment>
    <comment ref="B7" authorId="2" shapeId="0" xr:uid="{764B463E-6331-41BC-B902-BD7109E52474}">
      <text>
        <t xml:space="preserve">[Threaded comment]
Your version of Excel allows you to read this threaded comment; however, any edits to it will get removed if the file is opened in a newer version of Excel. Learn more: https://go.microsoft.com/fwlink/?linkid=870924
Comment:
    Developing interactions super time consuming. Even easy ones take time and manual work, so make sure you pick the right answer here. Your after-hours life will thank you.
Static websites are just that: no animations, no transitions, no nothing. Or, well, at least the bare minimum, e.g. a few simple hover effects here &amp; there.
Medium animations include fade-ins, parallax effects, onscroll effects, fancy hovers and simple interactions throughout the whole UI.
Complex interactions include custom JSON or Lottie animations, crazy transitions and advanced scrollytelling. </t>
      </text>
    </comment>
    <comment ref="J7" authorId="3" shapeId="0" xr:uid="{6DFC62C3-BD2C-4C62-A6F8-82F0C31F8B03}">
      <text>
        <t>[Threaded comment]
Your version of Excel allows you to read this threaded comment; however, any edits to it will get removed if the file is opened in a newer version of Excel. Learn more: https://go.microsoft.com/fwlink/?linkid=870924
Comment:
    You should totally factor in how you feel about the job. You might like it because it’s an intellectual challenge, builds you a neat portfolio, or lets you try new things (e.g. making your first Lottie animations). In that case, it’s ok to charge a bit less so you’re sure you close the deal and start hacking.
On the flipside, if it’s something you’re not really excited about, you should add a little extra incentive for yourself. And that incentive is money.</t>
      </text>
    </comment>
    <comment ref="J8" authorId="4" shapeId="0" xr:uid="{9C078AAB-AB79-4FCF-9BDF-9B66DC98FAF6}">
      <text>
        <t>[Threaded comment]
Your version of Excel allows you to read this threaded comment; however, any edits to it will get removed if the file is opened in a newer version of Excel. Learn more: https://go.microsoft.com/fwlink/?linkid=870924
Comment:
    Similar to the question above, sometimes the value of the client is worth noting as well. An important client could be someone who will greatly increase your network or one who you have a long-standing relationship with.</t>
      </text>
    </comment>
    <comment ref="J9" authorId="5" shapeId="0" xr:uid="{5C9312A2-52D3-4880-ADCF-DA6E07236A37}">
      <text>
        <t>[Threaded comment]
Your version of Excel allows you to read this threaded comment; however, any edits to it will get removed if the file is opened in a newer version of Excel. Learn more: https://go.microsoft.com/fwlink/?linkid=870924
Comment:
    If you’re having to sit at the table with multiple decision-makers for this process, it’s going to take more out of you. Walking 1-2 people through the process of review/approve is far different than doing it with 5 people. Charge a premium for the added workload.</t>
      </text>
    </comment>
    <comment ref="R10" authorId="6" shapeId="0" xr:uid="{DF51AD06-5849-434B-AE6F-D638C7D4F369}">
      <text>
        <t>[Threaded comment]
Your version of Excel allows you to read this threaded comment; however, any edits to it will get removed if the file is opened in a newer version of Excel. Learn more: https://go.microsoft.com/fwlink/?linkid=870924
Comment:
    This is a sum of the factors in the ‘Project’ section.</t>
      </text>
    </comment>
    <comment ref="J12" authorId="7" shapeId="0" xr:uid="{3228E821-9037-4575-8CAE-BB4DFDCBB777}">
      <text>
        <t>[Threaded comment]
Your version of Excel allows you to read this threaded comment; however, any edits to it will get removed if the file is opened in a newer version of Excel. Learn more: https://go.microsoft.com/fwlink/?linkid=870924
Comment:
    Use whatever percentage you’re comfortable with.</t>
      </text>
    </comment>
    <comment ref="J13" authorId="8" shapeId="0" xr:uid="{035C2CA2-14F1-446B-BD20-EF15A3335A20}">
      <text>
        <t>[Threaded comment]
Your version of Excel allows you to read this threaded comment; however, any edits to it will get removed if the file is opened in a newer version of Excel. Learn more: https://go.microsoft.com/fwlink/?linkid=870924
Comment:
    Not to be confused with a rush fee, the “efficiency fee” is the extra amount that experienced professionals will charge for: (a) speedy delivery and (b) lower number of billed hours (all within a reasonable deadline). 
Just because you’re a super fast pro doesn’t mean you should charge less than a newbie who takes longer.</t>
      </text>
    </comment>
    <comment ref="J14" authorId="9" shapeId="0" xr:uid="{0692D819-2B22-4F54-8C0D-F2D264A9AB9E}">
      <text>
        <t xml:space="preserve">[Threaded comment]
Your version of Excel allows you to read this threaded comment; however, any edits to it will get removed if the file is opened in a newer version of Excel. Learn more: https://go.microsoft.com/fwlink/?linkid=870924
Comment:
    If you accept a rush job that’ll impact your business and well-being, make sure you charge more for it. More importantly, make sure you tell your client about this, so they learn to value your time. Tell them even if you decide not to charge them extra: a “$0” or “0%” rush fee listed in your proposal will communicate clearly that you’re doing them a favor.
How to set your rush fee? 20% is usually a good start, depending on your relationship with your client. Adjust it upward for bigger jobs, as their impact on your workflow will be much deeper than a quick job. </t>
      </text>
    </comment>
    <comment ref="J19" authorId="10" shapeId="0" xr:uid="{14291149-4B08-482D-ACC6-D727CF351505}">
      <text>
        <t>[Threaded comment]
Your version of Excel allows you to read this threaded comment; however, any edits to it will get removed if the file is opened in a newer version of Excel. Learn more: https://go.microsoft.com/fwlink/?linkid=870924
Comment:
    Sharing your time, attention, and passion among projects can be exhausting. And risky. That’s why your current workload should affect how you quote your next job.</t>
      </text>
    </comment>
    <comment ref="J20" authorId="11" shapeId="0" xr:uid="{2FA9B920-58CF-4CFF-B08F-171349743A4D}">
      <text>
        <t xml:space="preserve">[Threaded comment]
Your version of Excel allows you to read this threaded comment; however, any edits to it will get removed if the file is opened in a newer version of Excel. Learn more: https://go.microsoft.com/fwlink/?linkid=870924
Comment:
    The best indicator of availability is how many hours you can commit to the project each week. If you’re a seasoned professional, you’re likely used to tracking your time and juggling multiple jobs, so you can estimate this easily.
If you’re new to the game, don’t you worry. A rough estimate will still work really well. Just pick a realistic number of hours you’re likely to sustain for 3-8 weeks or more.
Beware of being too optimistic. The initial excitement will wane off after a few weeks, so it’s better to be safe than late-nights-sorry. </t>
      </text>
    </comment>
    <comment ref="J21" authorId="12" shapeId="0" xr:uid="{46403CAD-93C7-41A1-914D-A3308702F192}">
      <text>
        <t>[Threaded comment]
Your version of Excel allows you to read this threaded comment; however, any edits to it will get removed if the file is opened in a newer version of Excel. Learn more: https://go.microsoft.com/fwlink/?linkid=870924
Comment:
    The deadline buffer adds extra time and breathing space to your workflow, making sure you complete the job on time (and maybe even impress your client with an early delivery).
In my experience, a +25% buffer works wonders. That means, if you need 4 weeks to complete the project, state 5 weeks in your proposal so you have one extra week to account for emergencies and hiccups.</t>
      </text>
    </comment>
  </commentList>
</comments>
</file>

<file path=xl/sharedStrings.xml><?xml version="1.0" encoding="utf-8"?>
<sst xmlns="http://schemas.openxmlformats.org/spreadsheetml/2006/main" count="158" uniqueCount="102">
  <si>
    <t>$ per hr</t>
  </si>
  <si>
    <t>Layout complexity</t>
  </si>
  <si>
    <t>Interactions complexity</t>
  </si>
  <si>
    <t>Blog</t>
  </si>
  <si>
    <t>Case studies</t>
  </si>
  <si>
    <t>Team members</t>
  </si>
  <si>
    <t>Open roles</t>
  </si>
  <si>
    <t>Help center</t>
  </si>
  <si>
    <t>Services</t>
  </si>
  <si>
    <t>Podcast</t>
  </si>
  <si>
    <t>Other</t>
  </si>
  <si>
    <t>Integrations</t>
  </si>
  <si>
    <t>Google analytics</t>
  </si>
  <si>
    <t>Email blast</t>
  </si>
  <si>
    <t>Hot jar</t>
  </si>
  <si>
    <t>Zapier</t>
  </si>
  <si>
    <t>Hubspot</t>
  </si>
  <si>
    <t>Chat IO</t>
  </si>
  <si>
    <t>Calendly</t>
  </si>
  <si>
    <t>Optimizely</t>
  </si>
  <si>
    <t>Matomo</t>
  </si>
  <si>
    <t>Paypal/stripe</t>
  </si>
  <si>
    <t>How interesting is the project?</t>
  </si>
  <si>
    <t>How important is this client to you?</t>
  </si>
  <si>
    <t>Profit</t>
  </si>
  <si>
    <t>Experience</t>
  </si>
  <si>
    <t>Scope</t>
  </si>
  <si>
    <t>Project</t>
  </si>
  <si>
    <t>Efficiency fee?</t>
  </si>
  <si>
    <t>Rush fee?</t>
  </si>
  <si>
    <t>What’s your tax rate?</t>
  </si>
  <si>
    <t>Availability</t>
  </si>
  <si>
    <t>How many hours/week can you commit?</t>
  </si>
  <si>
    <t>Deadline buffer?</t>
  </si>
  <si>
    <t xml:space="preserve"> </t>
  </si>
  <si>
    <t xml:space="preserve">   </t>
  </si>
  <si>
    <t>Simple Static</t>
  </si>
  <si>
    <t>Middling Static</t>
  </si>
  <si>
    <t>Complex Static</t>
  </si>
  <si>
    <t>Simple Medium</t>
  </si>
  <si>
    <t>Simple Complex</t>
  </si>
  <si>
    <t>Middling Medium</t>
  </si>
  <si>
    <t>Middling Complex</t>
  </si>
  <si>
    <t>Complex Medium</t>
  </si>
  <si>
    <t>Complex Complex</t>
  </si>
  <si>
    <t>Total hrs</t>
  </si>
  <si>
    <t>Total Project Hours</t>
  </si>
  <si>
    <t>Boring</t>
  </si>
  <si>
    <t>Biz as usual</t>
  </si>
  <si>
    <t>Can't wait!</t>
  </si>
  <si>
    <t>Just money</t>
  </si>
  <si>
    <t>Good portfolio</t>
  </si>
  <si>
    <t>Life changer</t>
  </si>
  <si>
    <t>Break even</t>
  </si>
  <si>
    <t>Efficiency fee</t>
  </si>
  <si>
    <t>Rush fee</t>
  </si>
  <si>
    <t>Tax</t>
  </si>
  <si>
    <t>Deposit</t>
  </si>
  <si>
    <t>Deposit?</t>
  </si>
  <si>
    <t>Booking</t>
  </si>
  <si>
    <t>Total Hours</t>
  </si>
  <si>
    <t>Breakdown</t>
  </si>
  <si>
    <t>Timeline</t>
  </si>
  <si>
    <t>Buffer Time:</t>
  </si>
  <si>
    <t>Total Project Time</t>
  </si>
  <si>
    <t>Total Investment</t>
  </si>
  <si>
    <t>Workload fee</t>
  </si>
  <si>
    <t>How large is the decision making group?</t>
  </si>
  <si>
    <t>1-2</t>
  </si>
  <si>
    <t>3-5</t>
  </si>
  <si>
    <t>5+</t>
  </si>
  <si>
    <t>Web Design + Development</t>
  </si>
  <si>
    <t>Brand Design</t>
  </si>
  <si>
    <t>Digital media templates</t>
  </si>
  <si>
    <t>Packaging</t>
  </si>
  <si>
    <t>Email templates</t>
  </si>
  <si>
    <t>QTY</t>
  </si>
  <si>
    <t>Brand design</t>
  </si>
  <si>
    <t>Collateral</t>
  </si>
  <si>
    <t>Adjustments</t>
  </si>
  <si>
    <t>Qty of unique page layouts</t>
  </si>
  <si>
    <t>Qty of template-based layouts</t>
  </si>
  <si>
    <t>Hrs to complete</t>
  </si>
  <si>
    <t>Complexity</t>
  </si>
  <si>
    <t>How interesting?</t>
  </si>
  <si>
    <t>How important?</t>
  </si>
  <si>
    <t>Decision making group</t>
  </si>
  <si>
    <t>Considerations</t>
  </si>
  <si>
    <t>CMS additions</t>
  </si>
  <si>
    <t>Workload outside of this project?</t>
  </si>
  <si>
    <t>None</t>
  </si>
  <si>
    <t>my website</t>
  </si>
  <si>
    <t>instagram</t>
  </si>
  <si>
    <t>Use this video to learn more about using the calculator. If you have any questions you're welcome to reach out.</t>
  </si>
  <si>
    <t>You can find me in these places:</t>
  </si>
  <si>
    <r>
      <t xml:space="preserve">The Calculator of Your Dreams </t>
    </r>
    <r>
      <rPr>
        <b/>
        <sz val="16"/>
        <rFont val="Aptos Narrow"/>
        <family val="2"/>
        <scheme val="minor"/>
      </rPr>
      <t>🖤</t>
    </r>
  </si>
  <si>
    <t>Multi-page print media (qty of pages)</t>
  </si>
  <si>
    <t>HRS</t>
  </si>
  <si>
    <t>Project Adjustments</t>
  </si>
  <si>
    <t>Excel - Calculator freebie - Excel - 2 March 2025 - Watch Video</t>
  </si>
  <si>
    <t>VIDEO 2 of 2</t>
  </si>
  <si>
    <t>VIDEO 1 of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</si>
</sst>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7" x14ac:knownFonts="1">
    <font>
      <sz val="11"/>
      <color theme="1"/>
      <name val="Aptos Narrow"/>
      <family val="2"/>
      <scheme val="minor"/>
    </font>
    <font>
      <b/>
      <sz val="11"/>
      <color theme="1"/>
      <name val="Aptos Narrow"/>
      <family val="2"/>
      <scheme val="minor"/>
    </font>
    <font>
      <sz val="11"/>
      <color theme="0"/>
      <name val="Aptos Narrow"/>
      <family val="2"/>
      <scheme val="minor"/>
    </font>
    <font>
      <b/>
      <sz val="11"/>
      <color rgb="FFFFFFFC"/>
      <name val="Aptos Narrow"/>
      <family val="2"/>
      <scheme val="minor"/>
    </font>
    <font>
      <sz val="11"/>
      <color rgb="FFFFFFFC"/>
      <name val="Aptos Narrow"/>
      <family val="2"/>
      <scheme val="minor"/>
    </font>
    <font>
      <b/>
      <sz val="18"/>
      <color rgb="FFFF0054"/>
      <name val="Aptos Narrow"/>
      <family val="2"/>
      <scheme val="minor"/>
    </font>
    <font>
      <sz val="11"/>
      <color rgb="FFFF0054"/>
      <name val="Aptos Narrow"/>
      <family val="2"/>
      <scheme val="minor"/>
    </font>
    <font>
      <b/>
      <sz val="14"/>
      <color rgb="FFFF0054"/>
      <name val="Aptos Narrow"/>
      <family val="2"/>
      <scheme val="minor"/>
    </font>
    <font>
      <b/>
      <sz val="20"/>
      <color theme="1"/>
      <name val="Aptos Narrow"/>
      <family val="2"/>
      <scheme val="minor"/>
    </font>
    <font>
      <sz val="11"/>
      <name val="Aptos Narrow"/>
      <family val="2"/>
      <scheme val="minor"/>
    </font>
    <font>
      <b/>
      <sz val="11"/>
      <color theme="0"/>
      <name val="Aptos Narrow"/>
      <family val="2"/>
      <scheme val="minor"/>
    </font>
    <font>
      <b/>
      <sz val="16"/>
      <color theme="1"/>
      <name val="Aptos Narrow"/>
      <family val="2"/>
      <scheme val="minor"/>
    </font>
    <font>
      <u/>
      <sz val="11"/>
      <color theme="10"/>
      <name val="Aptos Narrow"/>
      <family val="2"/>
      <scheme val="minor"/>
    </font>
    <font>
      <b/>
      <sz val="20"/>
      <color theme="0"/>
      <name val="Aptos Narrow"/>
      <family val="2"/>
      <scheme val="minor"/>
    </font>
    <font>
      <b/>
      <sz val="16"/>
      <name val="Aptos Narrow"/>
      <family val="2"/>
      <scheme val="minor"/>
    </font>
    <font>
      <sz val="11"/>
      <color rgb="FFFF0000"/>
      <name val="Aptos Narrow"/>
      <family val="2"/>
      <scheme val="minor"/>
    </font>
    <font>
      <b/>
      <sz val="1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0054"/>
        <bgColor indexed="64"/>
      </patternFill>
    </fill>
    <fill>
      <patternFill patternType="solid">
        <fgColor rgb="FFFFFFFC"/>
        <bgColor indexed="64"/>
      </patternFill>
    </fill>
    <fill>
      <patternFill patternType="solid">
        <fgColor rgb="FFF4FFDA"/>
        <bgColor indexed="64"/>
      </patternFill>
    </fill>
    <fill>
      <patternFill patternType="solid">
        <fgColor theme="0"/>
        <bgColor theme="0" tint="-0.14999847407452621"/>
      </patternFill>
    </fill>
    <fill>
      <patternFill patternType="solid">
        <fgColor rgb="FFFFD3E2"/>
        <bgColor indexed="64"/>
      </patternFill>
    </fill>
    <fill>
      <patternFill patternType="solid">
        <fgColor rgb="FFE3FF8A"/>
        <bgColor indexed="64"/>
      </patternFill>
    </fill>
  </fills>
  <borders count="43">
    <border>
      <left/>
      <right/>
      <top/>
      <bottom/>
      <diagonal/>
    </border>
    <border>
      <left/>
      <right/>
      <top/>
      <bottom style="hair">
        <color indexed="64"/>
      </bottom>
      <diagonal/>
    </border>
    <border>
      <left/>
      <right/>
      <top style="thin">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hair">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theme="1"/>
      </top>
      <bottom/>
      <diagonal/>
    </border>
    <border>
      <left/>
      <right style="medium">
        <color indexed="64"/>
      </right>
      <top style="thin">
        <color theme="1"/>
      </top>
      <bottom/>
      <diagonal/>
    </border>
    <border>
      <left style="dashDotDot">
        <color indexed="64"/>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style="dashDotDot">
        <color indexed="64"/>
      </right>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diagonal/>
    </border>
    <border>
      <left style="dashDotDot">
        <color indexed="64"/>
      </left>
      <right style="dashDotDot">
        <color indexed="64"/>
      </right>
      <top/>
      <bottom style="dashDotDot">
        <color indexed="64"/>
      </bottom>
      <diagonal/>
    </border>
    <border>
      <left/>
      <right/>
      <top style="dashDotDot">
        <color indexed="64"/>
      </top>
      <bottom/>
      <diagonal/>
    </border>
    <border>
      <left/>
      <right/>
      <top/>
      <bottom style="dashDotDot">
        <color indexed="64"/>
      </bottom>
      <diagonal/>
    </border>
    <border>
      <left/>
      <right style="dashDotDot">
        <color indexed="64"/>
      </right>
      <top style="dashDotDot">
        <color indexed="64"/>
      </top>
      <bottom style="dashDotDot">
        <color indexed="64"/>
      </bottom>
      <diagonal/>
    </border>
    <border>
      <left/>
      <right/>
      <top style="dashDotDot">
        <color indexed="64"/>
      </top>
      <bottom style="dashDotDot">
        <color indexed="64"/>
      </bottom>
      <diagonal/>
    </border>
    <border>
      <left/>
      <right style="medium">
        <color indexed="64"/>
      </right>
      <top/>
      <bottom style="dashDotDot">
        <color indexed="64"/>
      </bottom>
      <diagonal/>
    </border>
    <border>
      <left/>
      <right style="medium">
        <color indexed="64"/>
      </right>
      <top style="dashDotDot">
        <color indexed="64"/>
      </top>
      <bottom style="dashDotDot">
        <color indexed="64"/>
      </bottom>
      <diagonal/>
    </border>
    <border>
      <left/>
      <right style="medium">
        <color indexed="64"/>
      </right>
      <top style="dashDotDot">
        <color indexed="64"/>
      </top>
      <bottom/>
      <diagonal/>
    </border>
    <border>
      <left style="dashDotDot">
        <color indexed="64"/>
      </left>
      <right style="medium">
        <color indexed="64"/>
      </right>
      <top style="dashDotDot">
        <color indexed="64"/>
      </top>
      <bottom/>
      <diagonal/>
    </border>
    <border>
      <left style="dashDotDot">
        <color indexed="64"/>
      </left>
      <right style="medium">
        <color indexed="64"/>
      </right>
      <top/>
      <bottom/>
      <diagonal/>
    </border>
    <border>
      <left style="dashDotDot">
        <color indexed="64"/>
      </left>
      <right style="medium">
        <color indexed="64"/>
      </right>
      <top/>
      <bottom style="dashDotDot">
        <color indexed="64"/>
      </bottom>
      <diagonal/>
    </border>
  </borders>
  <cellStyleXfs count="2">
    <xf numFmtId="0" fontId="0" fillId="0" borderId="0"/>
    <xf numFmtId="0" fontId="12" fillId="0" borderId="0" applyNumberFormat="0" applyFill="0" applyBorder="0" applyAlignment="0" applyProtection="0"/>
  </cellStyleXfs>
  <cellXfs count="161">
    <xf numFmtId="0" fontId="0" fillId="0" borderId="0" xfId="0"/>
    <xf numFmtId="0" fontId="0" fillId="0" borderId="0" xfId="0" applyAlignment="1">
      <alignment horizontal="center"/>
    </xf>
    <xf numFmtId="0" fontId="0" fillId="2" borderId="0" xfId="0" applyFill="1" applyAlignment="1">
      <alignment horizontal="center"/>
    </xf>
    <xf numFmtId="165" fontId="0" fillId="2" borderId="1" xfId="0" applyNumberFormat="1" applyFill="1" applyBorder="1" applyAlignment="1">
      <alignment horizontal="center"/>
    </xf>
    <xf numFmtId="0" fontId="0" fillId="2" borderId="1" xfId="0" applyFill="1" applyBorder="1" applyAlignment="1">
      <alignment horizontal="center"/>
    </xf>
    <xf numFmtId="0" fontId="0" fillId="2" borderId="0" xfId="0" applyFill="1" applyAlignment="1">
      <alignment horizontal="left"/>
    </xf>
    <xf numFmtId="165" fontId="0" fillId="2" borderId="0" xfId="0" applyNumberFormat="1" applyFill="1" applyAlignment="1">
      <alignment horizontal="center"/>
    </xf>
    <xf numFmtId="165" fontId="0" fillId="2" borderId="0" xfId="0" applyNumberFormat="1" applyFill="1" applyAlignment="1">
      <alignment horizontal="right"/>
    </xf>
    <xf numFmtId="165" fontId="0" fillId="2" borderId="1" xfId="0" applyNumberFormat="1" applyFill="1" applyBorder="1" applyAlignment="1">
      <alignment horizontal="right"/>
    </xf>
    <xf numFmtId="0" fontId="0" fillId="2" borderId="1" xfId="0" applyFill="1" applyBorder="1" applyAlignment="1">
      <alignment horizontal="left" indent="2"/>
    </xf>
    <xf numFmtId="0" fontId="0" fillId="2" borderId="0" xfId="0" applyFill="1" applyAlignment="1">
      <alignment horizontal="left" indent="2"/>
    </xf>
    <xf numFmtId="0" fontId="0" fillId="2" borderId="4" xfId="0" applyFill="1" applyBorder="1" applyAlignment="1">
      <alignment horizontal="left" indent="2"/>
    </xf>
    <xf numFmtId="165" fontId="0" fillId="2" borderId="4" xfId="0" applyNumberFormat="1"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right"/>
    </xf>
    <xf numFmtId="0" fontId="0" fillId="2" borderId="4" xfId="0" applyFill="1" applyBorder="1" applyAlignment="1">
      <alignment horizontal="right"/>
    </xf>
    <xf numFmtId="0" fontId="2" fillId="0" borderId="0" xfId="0" applyFont="1"/>
    <xf numFmtId="0" fontId="0" fillId="2" borderId="5" xfId="0" applyFill="1" applyBorder="1" applyAlignment="1">
      <alignment horizontal="left" indent="2"/>
    </xf>
    <xf numFmtId="165" fontId="0" fillId="2" borderId="5" xfId="0" applyNumberFormat="1" applyFill="1" applyBorder="1" applyAlignment="1">
      <alignment horizontal="center"/>
    </xf>
    <xf numFmtId="0" fontId="0" fillId="2" borderId="5" xfId="0" applyFill="1" applyBorder="1" applyAlignment="1">
      <alignment horizontal="center"/>
    </xf>
    <xf numFmtId="165" fontId="0" fillId="2" borderId="5" xfId="0" applyNumberFormat="1" applyFill="1" applyBorder="1" applyAlignment="1">
      <alignment horizontal="right"/>
    </xf>
    <xf numFmtId="0" fontId="0" fillId="2" borderId="0" xfId="0" applyFill="1"/>
    <xf numFmtId="0" fontId="0" fillId="2" borderId="0" xfId="0" applyFill="1" applyAlignment="1">
      <alignment horizontal="left" indent="3"/>
    </xf>
    <xf numFmtId="0" fontId="0" fillId="2" borderId="1" xfId="0" applyFill="1" applyBorder="1"/>
    <xf numFmtId="0" fontId="0" fillId="2" borderId="3" xfId="0" applyFill="1" applyBorder="1"/>
    <xf numFmtId="0" fontId="0" fillId="2" borderId="1" xfId="0" applyFill="1" applyBorder="1" applyAlignment="1">
      <alignment horizontal="left" indent="3"/>
    </xf>
    <xf numFmtId="0" fontId="0" fillId="2" borderId="7" xfId="0" applyFill="1" applyBorder="1" applyAlignment="1">
      <alignment horizontal="left" indent="3"/>
    </xf>
    <xf numFmtId="0" fontId="0" fillId="2" borderId="7" xfId="0" applyFill="1" applyBorder="1" applyAlignment="1">
      <alignment horizontal="center"/>
    </xf>
    <xf numFmtId="0" fontId="1" fillId="3" borderId="6" xfId="0" applyFont="1" applyFill="1" applyBorder="1"/>
    <xf numFmtId="0" fontId="1" fillId="3" borderId="2" xfId="0" applyFont="1" applyFill="1" applyBorder="1" applyAlignment="1">
      <alignment horizontal="left"/>
    </xf>
    <xf numFmtId="0" fontId="0" fillId="2" borderId="1" xfId="0" applyFill="1" applyBorder="1" applyAlignment="1">
      <alignment horizontal="left"/>
    </xf>
    <xf numFmtId="0" fontId="1" fillId="3" borderId="0" xfId="0" applyFont="1" applyFill="1" applyAlignment="1">
      <alignment horizontal="left"/>
    </xf>
    <xf numFmtId="0" fontId="0" fillId="3" borderId="0" xfId="0" applyFill="1" applyAlignment="1">
      <alignment horizontal="center"/>
    </xf>
    <xf numFmtId="165" fontId="0" fillId="3" borderId="0" xfId="0" applyNumberFormat="1" applyFill="1" applyAlignment="1">
      <alignment horizontal="right"/>
    </xf>
    <xf numFmtId="165" fontId="0" fillId="3" borderId="0" xfId="0" applyNumberFormat="1" applyFill="1" applyAlignment="1">
      <alignment horizontal="center"/>
    </xf>
    <xf numFmtId="0" fontId="0" fillId="2" borderId="7" xfId="0" applyFill="1" applyBorder="1" applyAlignment="1">
      <alignment horizontal="left"/>
    </xf>
    <xf numFmtId="0" fontId="0" fillId="2" borderId="8" xfId="0" applyFill="1" applyBorder="1"/>
    <xf numFmtId="0" fontId="0" fillId="2" borderId="7" xfId="0" applyFill="1" applyBorder="1" applyAlignment="1">
      <alignment horizontal="left" indent="2"/>
    </xf>
    <xf numFmtId="165" fontId="0" fillId="2" borderId="7" xfId="0" applyNumberFormat="1" applyFill="1" applyBorder="1" applyAlignment="1">
      <alignment horizontal="center"/>
    </xf>
    <xf numFmtId="165" fontId="0" fillId="2" borderId="7" xfId="0" applyNumberFormat="1" applyFill="1" applyBorder="1" applyAlignment="1">
      <alignment horizontal="right"/>
    </xf>
    <xf numFmtId="0" fontId="0" fillId="2" borderId="9" xfId="0" applyFill="1" applyBorder="1" applyAlignment="1">
      <alignment horizontal="left" indent="2"/>
    </xf>
    <xf numFmtId="0" fontId="0" fillId="2" borderId="9" xfId="0" applyFill="1" applyBorder="1" applyAlignment="1">
      <alignment horizontal="center"/>
    </xf>
    <xf numFmtId="165" fontId="0" fillId="2" borderId="9" xfId="0" applyNumberFormat="1" applyFill="1" applyBorder="1" applyAlignment="1">
      <alignment horizontal="right"/>
    </xf>
    <xf numFmtId="0" fontId="3" fillId="4" borderId="0" xfId="0" applyFont="1" applyFill="1"/>
    <xf numFmtId="0" fontId="4" fillId="4" borderId="0" xfId="0" applyFont="1" applyFill="1" applyAlignment="1">
      <alignment horizontal="center"/>
    </xf>
    <xf numFmtId="0" fontId="3" fillId="4" borderId="0" xfId="0" applyFont="1" applyFill="1" applyAlignment="1">
      <alignment horizontal="left"/>
    </xf>
    <xf numFmtId="0" fontId="6" fillId="5" borderId="11" xfId="0" applyFont="1" applyFill="1" applyBorder="1" applyAlignment="1">
      <alignment horizontal="center"/>
    </xf>
    <xf numFmtId="165" fontId="5" fillId="5" borderId="12" xfId="0" applyNumberFormat="1" applyFont="1" applyFill="1" applyBorder="1" applyAlignment="1">
      <alignment horizontal="right"/>
    </xf>
    <xf numFmtId="0" fontId="0" fillId="2" borderId="13" xfId="0" applyFill="1" applyBorder="1" applyAlignment="1">
      <alignment horizontal="left" indent="2"/>
    </xf>
    <xf numFmtId="0" fontId="0" fillId="2" borderId="13" xfId="0" applyFill="1" applyBorder="1" applyAlignment="1">
      <alignment horizontal="center"/>
    </xf>
    <xf numFmtId="0" fontId="0" fillId="2" borderId="13" xfId="0" applyFill="1" applyBorder="1" applyAlignment="1">
      <alignment horizontal="right"/>
    </xf>
    <xf numFmtId="0" fontId="5" fillId="2" borderId="11" xfId="0" applyFont="1" applyFill="1" applyBorder="1" applyAlignment="1">
      <alignment horizontal="center"/>
    </xf>
    <xf numFmtId="0" fontId="0" fillId="6" borderId="1" xfId="0" applyFill="1" applyBorder="1" applyAlignment="1" applyProtection="1">
      <alignment horizontal="center"/>
      <protection locked="0"/>
    </xf>
    <xf numFmtId="0" fontId="0" fillId="6" borderId="0" xfId="0" applyFill="1" applyAlignment="1" applyProtection="1">
      <alignment horizontal="center"/>
      <protection locked="0"/>
    </xf>
    <xf numFmtId="0" fontId="0" fillId="6" borderId="7" xfId="0" applyFill="1" applyBorder="1" applyAlignment="1" applyProtection="1">
      <alignment horizontal="center"/>
      <protection locked="0"/>
    </xf>
    <xf numFmtId="9" fontId="0" fillId="2" borderId="1" xfId="0" applyNumberFormat="1" applyFill="1" applyBorder="1" applyAlignment="1" applyProtection="1">
      <alignment horizontal="center"/>
      <protection locked="0"/>
    </xf>
    <xf numFmtId="9" fontId="0" fillId="6" borderId="1" xfId="0" applyNumberFormat="1" applyFill="1" applyBorder="1" applyAlignment="1" applyProtection="1">
      <alignment horizontal="center"/>
      <protection locked="0"/>
    </xf>
    <xf numFmtId="9" fontId="0" fillId="2" borderId="7" xfId="0" applyNumberFormat="1" applyFill="1" applyBorder="1" applyAlignment="1" applyProtection="1">
      <alignment horizontal="center"/>
      <protection locked="0"/>
    </xf>
    <xf numFmtId="16" fontId="0" fillId="6" borderId="7" xfId="0" quotePrefix="1" applyNumberFormat="1" applyFill="1" applyBorder="1" applyAlignment="1" applyProtection="1">
      <alignment horizontal="center"/>
      <protection locked="0"/>
    </xf>
    <xf numFmtId="0" fontId="5" fillId="5" borderId="0" xfId="0" applyFont="1" applyFill="1" applyAlignment="1">
      <alignment horizontal="left"/>
    </xf>
    <xf numFmtId="0" fontId="6" fillId="5" borderId="0" xfId="0" applyFont="1" applyFill="1" applyAlignment="1">
      <alignment horizontal="center"/>
    </xf>
    <xf numFmtId="165" fontId="5" fillId="5" borderId="0" xfId="0" applyNumberFormat="1" applyFont="1" applyFill="1" applyAlignment="1">
      <alignment horizontal="right"/>
    </xf>
    <xf numFmtId="0" fontId="7" fillId="2" borderId="12" xfId="0" applyFont="1" applyFill="1" applyBorder="1" applyAlignment="1">
      <alignment horizontal="right"/>
    </xf>
    <xf numFmtId="9" fontId="0" fillId="2" borderId="7" xfId="0" applyNumberFormat="1" applyFill="1" applyBorder="1" applyAlignment="1">
      <alignment horizontal="center"/>
    </xf>
    <xf numFmtId="0" fontId="3" fillId="4" borderId="0" xfId="0" applyFont="1" applyFill="1" applyAlignment="1">
      <alignment horizontal="center"/>
    </xf>
    <xf numFmtId="0" fontId="0" fillId="2" borderId="16" xfId="0" applyFill="1" applyBorder="1"/>
    <xf numFmtId="0" fontId="0" fillId="2" borderId="18" xfId="0" applyFill="1" applyBorder="1"/>
    <xf numFmtId="16" fontId="0" fillId="2" borderId="16" xfId="0" quotePrefix="1" applyNumberFormat="1" applyFill="1" applyBorder="1"/>
    <xf numFmtId="0" fontId="0" fillId="2" borderId="16" xfId="0" quotePrefix="1" applyFill="1" applyBorder="1"/>
    <xf numFmtId="0" fontId="0" fillId="2" borderId="20" xfId="0" applyFill="1" applyBorder="1"/>
    <xf numFmtId="9" fontId="0" fillId="2" borderId="21" xfId="0" applyNumberFormat="1" applyFill="1" applyBorder="1"/>
    <xf numFmtId="0" fontId="0" fillId="2" borderId="21" xfId="0" applyFill="1" applyBorder="1"/>
    <xf numFmtId="0" fontId="1" fillId="0" borderId="14" xfId="0" applyFont="1" applyBorder="1"/>
    <xf numFmtId="0" fontId="0" fillId="7" borderId="22" xfId="0" applyFill="1" applyBorder="1"/>
    <xf numFmtId="0" fontId="0" fillId="7" borderId="16" xfId="0" applyFill="1" applyBorder="1"/>
    <xf numFmtId="0" fontId="0" fillId="7" borderId="18" xfId="0" applyFill="1" applyBorder="1"/>
    <xf numFmtId="0" fontId="0" fillId="2" borderId="16" xfId="0" applyFill="1" applyBorder="1" applyAlignment="1">
      <alignment horizontal="center"/>
    </xf>
    <xf numFmtId="0" fontId="0" fillId="2" borderId="18" xfId="0" applyFill="1" applyBorder="1" applyAlignment="1">
      <alignment horizontal="center"/>
    </xf>
    <xf numFmtId="0" fontId="1" fillId="2" borderId="0" xfId="0" applyFont="1" applyFill="1"/>
    <xf numFmtId="165" fontId="0" fillId="2" borderId="0" xfId="0" applyNumberFormat="1" applyFill="1"/>
    <xf numFmtId="0" fontId="11" fillId="2" borderId="0" xfId="0" applyFont="1" applyFill="1"/>
    <xf numFmtId="165" fontId="1" fillId="2" borderId="0" xfId="0" applyNumberFormat="1" applyFont="1" applyFill="1"/>
    <xf numFmtId="0" fontId="2" fillId="2" borderId="0" xfId="0" applyFont="1" applyFill="1" applyAlignment="1">
      <alignment horizontal="center"/>
    </xf>
    <xf numFmtId="0" fontId="2" fillId="2" borderId="0" xfId="0" applyFont="1" applyFill="1" applyAlignment="1">
      <alignment horizontal="left"/>
    </xf>
    <xf numFmtId="9" fontId="2" fillId="2" borderId="0" xfId="0" applyNumberFormat="1" applyFont="1" applyFill="1"/>
    <xf numFmtId="165" fontId="2" fillId="2" borderId="0" xfId="0" applyNumberFormat="1" applyFont="1" applyFill="1"/>
    <xf numFmtId="0" fontId="2" fillId="2" borderId="0" xfId="0" applyFont="1" applyFill="1"/>
    <xf numFmtId="0" fontId="10" fillId="4" borderId="0" xfId="0" applyFont="1" applyFill="1" applyAlignment="1">
      <alignment horizontal="center"/>
    </xf>
    <xf numFmtId="9" fontId="0" fillId="2" borderId="0" xfId="0" applyNumberFormat="1" applyFill="1"/>
    <xf numFmtId="9" fontId="0" fillId="2" borderId="0" xfId="0" applyNumberFormat="1" applyFill="1" applyProtection="1">
      <protection locked="0"/>
    </xf>
    <xf numFmtId="0" fontId="9" fillId="2" borderId="1" xfId="0" applyFont="1" applyFill="1" applyBorder="1"/>
    <xf numFmtId="0" fontId="0" fillId="2" borderId="1" xfId="0" applyFill="1" applyBorder="1" applyAlignment="1" applyProtection="1">
      <alignment horizontal="center"/>
      <protection locked="0"/>
    </xf>
    <xf numFmtId="0" fontId="0" fillId="2" borderId="7" xfId="0" applyFill="1" applyBorder="1"/>
    <xf numFmtId="0" fontId="0" fillId="8" borderId="23" xfId="0" applyFill="1" applyBorder="1"/>
    <xf numFmtId="0" fontId="0" fillId="8" borderId="17" xfId="0" applyFill="1" applyBorder="1"/>
    <xf numFmtId="0" fontId="0" fillId="8" borderId="19" xfId="0" applyFill="1" applyBorder="1"/>
    <xf numFmtId="9" fontId="0" fillId="8" borderId="17" xfId="0" applyNumberFormat="1" applyFill="1" applyBorder="1" applyProtection="1">
      <protection locked="0"/>
    </xf>
    <xf numFmtId="9" fontId="0" fillId="8" borderId="19" xfId="0" applyNumberFormat="1" applyFill="1" applyBorder="1" applyProtection="1">
      <protection locked="0"/>
    </xf>
    <xf numFmtId="0" fontId="12" fillId="0" borderId="0" xfId="1" applyAlignment="1">
      <alignment vertical="center"/>
    </xf>
    <xf numFmtId="0" fontId="12" fillId="2" borderId="0" xfId="1" applyFill="1"/>
    <xf numFmtId="0" fontId="1" fillId="0" borderId="15" xfId="0" applyFont="1" applyBorder="1" applyAlignment="1">
      <alignment horizontal="left" shrinkToFit="1"/>
    </xf>
    <xf numFmtId="0" fontId="1" fillId="3" borderId="6" xfId="0" applyFont="1" applyFill="1" applyBorder="1" applyAlignment="1">
      <alignment horizontal="center"/>
    </xf>
    <xf numFmtId="0" fontId="1" fillId="3" borderId="2" xfId="0" applyFont="1" applyFill="1" applyBorder="1" applyAlignment="1">
      <alignment horizontal="center"/>
    </xf>
    <xf numFmtId="0" fontId="15" fillId="2" borderId="0" xfId="0" applyFont="1" applyFill="1" applyAlignment="1">
      <alignment horizontal="center"/>
    </xf>
    <xf numFmtId="0" fontId="16" fillId="3" borderId="6" xfId="0" applyFont="1" applyFill="1" applyBorder="1" applyAlignment="1">
      <alignment horizontal="center" shrinkToFit="1"/>
    </xf>
    <xf numFmtId="0" fontId="1" fillId="3" borderId="6" xfId="0" applyFont="1" applyFill="1" applyBorder="1" applyAlignment="1">
      <alignment horizontal="center" shrinkToFit="1"/>
    </xf>
    <xf numFmtId="0" fontId="0" fillId="6" borderId="1" xfId="0" applyFill="1" applyBorder="1" applyAlignment="1" applyProtection="1">
      <alignment horizontal="center" wrapText="1"/>
      <protection locked="0"/>
    </xf>
    <xf numFmtId="0" fontId="0" fillId="6" borderId="6" xfId="0" applyFill="1" applyBorder="1" applyAlignment="1" applyProtection="1">
      <alignment horizontal="center" wrapText="1"/>
      <protection locked="0"/>
    </xf>
    <xf numFmtId="0" fontId="15" fillId="2" borderId="0" xfId="0" applyFont="1" applyFill="1"/>
    <xf numFmtId="0" fontId="15" fillId="2" borderId="0" xfId="0" applyFont="1" applyFill="1" applyAlignment="1">
      <alignment horizontal="right"/>
    </xf>
    <xf numFmtId="0" fontId="15" fillId="2" borderId="25" xfId="0" applyFont="1" applyFill="1" applyBorder="1" applyAlignment="1">
      <alignment horizontal="center"/>
    </xf>
    <xf numFmtId="0" fontId="15" fillId="2" borderId="27" xfId="0" applyFont="1" applyFill="1" applyBorder="1" applyAlignment="1">
      <alignment horizontal="center"/>
    </xf>
    <xf numFmtId="0" fontId="15" fillId="2" borderId="29" xfId="0" applyFont="1" applyFill="1" applyBorder="1" applyAlignment="1">
      <alignment horizontal="center"/>
    </xf>
    <xf numFmtId="0" fontId="15" fillId="2" borderId="30" xfId="0" applyFont="1" applyFill="1" applyBorder="1" applyAlignment="1">
      <alignment horizontal="center"/>
    </xf>
    <xf numFmtId="0" fontId="15" fillId="2" borderId="31" xfId="0" applyFont="1" applyFill="1" applyBorder="1" applyAlignment="1">
      <alignment horizontal="center"/>
    </xf>
    <xf numFmtId="0" fontId="15" fillId="2" borderId="32" xfId="0" applyFont="1" applyFill="1" applyBorder="1" applyAlignment="1">
      <alignment horizontal="center"/>
    </xf>
    <xf numFmtId="0" fontId="15" fillId="2" borderId="33" xfId="0" applyFont="1" applyFill="1" applyBorder="1" applyAlignment="1">
      <alignment horizontal="center"/>
    </xf>
    <xf numFmtId="0" fontId="15" fillId="2" borderId="34" xfId="0" applyFont="1" applyFill="1" applyBorder="1" applyAlignment="1">
      <alignment horizontal="center"/>
    </xf>
    <xf numFmtId="165" fontId="15" fillId="2" borderId="35" xfId="0" applyNumberFormat="1" applyFont="1" applyFill="1" applyBorder="1"/>
    <xf numFmtId="165" fontId="15" fillId="2" borderId="33" xfId="0" applyNumberFormat="1" applyFont="1" applyFill="1" applyBorder="1"/>
    <xf numFmtId="165" fontId="15" fillId="2" borderId="36" xfId="0" applyNumberFormat="1" applyFont="1" applyFill="1" applyBorder="1"/>
    <xf numFmtId="165" fontId="15" fillId="2" borderId="24" xfId="0" applyNumberFormat="1" applyFont="1" applyFill="1" applyBorder="1"/>
    <xf numFmtId="165" fontId="15" fillId="2" borderId="26" xfId="0" applyNumberFormat="1" applyFont="1" applyFill="1" applyBorder="1"/>
    <xf numFmtId="165" fontId="15" fillId="2" borderId="28" xfId="0" applyNumberFormat="1" applyFont="1" applyFill="1" applyBorder="1"/>
    <xf numFmtId="9" fontId="15" fillId="2" borderId="33" xfId="0" applyNumberFormat="1" applyFont="1" applyFill="1" applyBorder="1"/>
    <xf numFmtId="9" fontId="15" fillId="2" borderId="36" xfId="0" applyNumberFormat="1" applyFont="1" applyFill="1" applyBorder="1"/>
    <xf numFmtId="165" fontId="15" fillId="2" borderId="34" xfId="0" applyNumberFormat="1" applyFont="1" applyFill="1" applyBorder="1"/>
    <xf numFmtId="0" fontId="15" fillId="2" borderId="35" xfId="0" applyFont="1" applyFill="1" applyBorder="1"/>
    <xf numFmtId="0" fontId="15" fillId="2" borderId="25" xfId="0" applyFont="1" applyFill="1" applyBorder="1"/>
    <xf numFmtId="1" fontId="15" fillId="2" borderId="29" xfId="0" applyNumberFormat="1" applyFont="1" applyFill="1" applyBorder="1"/>
    <xf numFmtId="165" fontId="15" fillId="2" borderId="0" xfId="0" applyNumberFormat="1" applyFont="1" applyFill="1" applyAlignment="1">
      <alignment horizontal="center"/>
    </xf>
    <xf numFmtId="0" fontId="15" fillId="2" borderId="35" xfId="0" applyFont="1" applyFill="1" applyBorder="1" applyAlignment="1">
      <alignment horizontal="center"/>
    </xf>
    <xf numFmtId="165" fontId="15" fillId="2" borderId="32" xfId="0" applyNumberFormat="1" applyFont="1" applyFill="1" applyBorder="1" applyAlignment="1">
      <alignment horizontal="center"/>
    </xf>
    <xf numFmtId="9" fontId="15" fillId="2" borderId="34" xfId="0" applyNumberFormat="1" applyFont="1" applyFill="1" applyBorder="1"/>
    <xf numFmtId="165" fontId="15" fillId="2" borderId="37" xfId="0" applyNumberFormat="1" applyFont="1" applyFill="1" applyBorder="1"/>
    <xf numFmtId="165" fontId="15" fillId="2" borderId="39" xfId="0" applyNumberFormat="1" applyFont="1" applyFill="1" applyBorder="1"/>
    <xf numFmtId="165" fontId="15" fillId="2" borderId="38" xfId="0" applyNumberFormat="1" applyFont="1" applyFill="1" applyBorder="1"/>
    <xf numFmtId="165" fontId="15" fillId="2" borderId="40" xfId="0" applyNumberFormat="1" applyFont="1" applyFill="1" applyBorder="1"/>
    <xf numFmtId="165" fontId="15" fillId="2" borderId="41" xfId="0" applyNumberFormat="1" applyFont="1" applyFill="1" applyBorder="1"/>
    <xf numFmtId="165" fontId="15" fillId="2" borderId="42" xfId="0" applyNumberFormat="1" applyFont="1" applyFill="1" applyBorder="1"/>
    <xf numFmtId="0" fontId="15" fillId="2" borderId="27" xfId="0" applyFont="1" applyFill="1" applyBorder="1"/>
    <xf numFmtId="165" fontId="15" fillId="2" borderId="35" xfId="0" applyNumberFormat="1" applyFont="1" applyFill="1" applyBorder="1" applyAlignment="1">
      <alignment horizontal="right"/>
    </xf>
    <xf numFmtId="9" fontId="0" fillId="8" borderId="17" xfId="0" applyNumberFormat="1" applyFill="1" applyBorder="1" applyAlignment="1" applyProtection="1">
      <alignment horizontal="center"/>
      <protection locked="0"/>
    </xf>
    <xf numFmtId="9" fontId="0" fillId="8" borderId="19" xfId="0" applyNumberFormat="1" applyFill="1" applyBorder="1" applyAlignment="1" applyProtection="1">
      <alignment horizontal="center"/>
      <protection locked="0"/>
    </xf>
    <xf numFmtId="9" fontId="0" fillId="8" borderId="17" xfId="0" applyNumberFormat="1" applyFill="1" applyBorder="1" applyAlignment="1">
      <alignment horizontal="center"/>
    </xf>
    <xf numFmtId="16" fontId="0" fillId="2" borderId="16" xfId="0" quotePrefix="1" applyNumberFormat="1" applyFill="1" applyBorder="1" applyAlignment="1">
      <alignment horizontal="center"/>
    </xf>
    <xf numFmtId="0" fontId="0" fillId="2" borderId="16" xfId="0" quotePrefix="1" applyFill="1" applyBorder="1" applyAlignment="1">
      <alignment horizontal="center"/>
    </xf>
    <xf numFmtId="0" fontId="9" fillId="6" borderId="1" xfId="0" applyFont="1" applyFill="1" applyBorder="1" applyAlignment="1" applyProtection="1">
      <alignment horizontal="center"/>
      <protection locked="0"/>
    </xf>
    <xf numFmtId="164" fontId="1" fillId="6" borderId="8" xfId="0" applyNumberFormat="1" applyFont="1" applyFill="1" applyBorder="1" applyAlignment="1" applyProtection="1">
      <alignment horizontal="center"/>
      <protection locked="0"/>
    </xf>
    <xf numFmtId="0" fontId="16" fillId="2" borderId="0" xfId="1" applyFont="1" applyFill="1" applyAlignment="1">
      <alignment vertical="center"/>
    </xf>
    <xf numFmtId="0" fontId="13" fillId="4" borderId="0" xfId="0" applyFont="1" applyFill="1" applyAlignment="1">
      <alignment horizontal="center" vertical="center"/>
    </xf>
    <xf numFmtId="0" fontId="5" fillId="5" borderId="10" xfId="0" applyFont="1" applyFill="1" applyBorder="1" applyAlignment="1">
      <alignment horizontal="left"/>
    </xf>
    <xf numFmtId="0" fontId="5" fillId="5" borderId="11" xfId="0" applyFont="1" applyFill="1" applyBorder="1" applyAlignment="1">
      <alignment horizontal="left"/>
    </xf>
    <xf numFmtId="0" fontId="7" fillId="2" borderId="10" xfId="0" applyFont="1" applyFill="1" applyBorder="1" applyAlignment="1">
      <alignment horizontal="left"/>
    </xf>
    <xf numFmtId="0" fontId="7" fillId="2" borderId="11" xfId="0" applyFont="1" applyFill="1" applyBorder="1" applyAlignment="1">
      <alignment horizontal="left"/>
    </xf>
    <xf numFmtId="0" fontId="8" fillId="2" borderId="0" xfId="0" applyFont="1" applyFill="1" applyAlignment="1">
      <alignment horizontal="center" vertical="center"/>
    </xf>
    <xf numFmtId="0" fontId="0" fillId="9" borderId="1" xfId="0" applyFill="1" applyBorder="1" applyAlignment="1" applyProtection="1">
      <alignment horizontal="center"/>
      <protection locked="0"/>
    </xf>
    <xf numFmtId="0" fontId="0" fillId="9" borderId="6"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3" borderId="20" xfId="0" applyFill="1" applyBorder="1" applyAlignment="1">
      <alignment horizontal="center" shrinkToFit="1"/>
    </xf>
    <xf numFmtId="0" fontId="0" fillId="3" borderId="21" xfId="0" applyFill="1" applyBorder="1" applyAlignment="1">
      <alignment horizontal="center" shrinkToFit="1"/>
    </xf>
  </cellXfs>
  <cellStyles count="2">
    <cellStyle name="Hyperlink" xfId="1" builtinId="8"/>
    <cellStyle name="Normal" xfId="0" builtinId="0"/>
  </cellStyles>
  <dxfs count="0"/>
  <tableStyles count="0" defaultTableStyle="TableStyleMedium2" defaultPivotStyle="PivotStyleLight16"/>
  <colors>
    <mruColors>
      <color rgb="FFFF0054"/>
      <color rgb="FFF4FFDA"/>
      <color rgb="FFE3FF8A"/>
      <color rgb="FFE9FFAC"/>
      <color rgb="FFFFD3E2"/>
      <color rgb="FFDADAD8"/>
      <color rgb="FFFF8590"/>
      <color rgb="FFFFFF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loom.com/share/3452a9a4aac842fbaad7190f11ceb80c" TargetMode="External"/><Relationship Id="rId2" Type="http://schemas.openxmlformats.org/officeDocument/2006/relationships/image" Target="../media/image1.gif"/><Relationship Id="rId1" Type="http://schemas.openxmlformats.org/officeDocument/2006/relationships/hyperlink" Target="https://www.loom.com/share/5ab35dc936d740678edd70e5c91fd494" TargetMode="External"/><Relationship Id="rId4"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8</xdr:col>
      <xdr:colOff>220133</xdr:colOff>
      <xdr:row>21</xdr:row>
      <xdr:rowOff>83820</xdr:rowOff>
    </xdr:to>
    <xdr:pic>
      <xdr:nvPicPr>
        <xdr:cNvPr id="2" name="Picture 1">
          <a:hlinkClick xmlns:r="http://schemas.openxmlformats.org/officeDocument/2006/relationships" r:id="rId1"/>
          <a:extLst>
            <a:ext uri="{FF2B5EF4-FFF2-40B4-BE49-F238E27FC236}">
              <a16:creationId xmlns:a16="http://schemas.microsoft.com/office/drawing/2014/main" id="{F20866A6-853D-82F1-EC31-18BB95F44D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03020"/>
          <a:ext cx="4700693" cy="2644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7620</xdr:colOff>
      <xdr:row>6</xdr:row>
      <xdr:rowOff>175260</xdr:rowOff>
    </xdr:from>
    <xdr:to>
      <xdr:col>17</xdr:col>
      <xdr:colOff>52493</xdr:colOff>
      <xdr:row>21</xdr:row>
      <xdr:rowOff>76200</xdr:rowOff>
    </xdr:to>
    <xdr:pic>
      <xdr:nvPicPr>
        <xdr:cNvPr id="3" name="Picture 2">
          <a:hlinkClick xmlns:r="http://schemas.openxmlformats.org/officeDocument/2006/relationships" r:id="rId3"/>
          <a:extLst>
            <a:ext uri="{FF2B5EF4-FFF2-40B4-BE49-F238E27FC236}">
              <a16:creationId xmlns:a16="http://schemas.microsoft.com/office/drawing/2014/main" id="{B96A21D3-3C7A-1771-F78D-CFA38DA61D4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97780" y="1295400"/>
          <a:ext cx="4700693" cy="2644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4" personId="{00000000-0000-0000-0000-000000000000}" id="{DD10A009-0A19-4D77-9C24-A4E9AD8E9282}">
    <text>For quick and easy layouts, construction is pretty fast: just a few hours per page. More advanced (editorial-style) layouts, with uneven or no grid, advanced storytelling and Jackson Pollock-level messiness will need up to a few days to set up.</text>
  </threadedComment>
  <threadedComment ref="B5" dT="2025-02-25T17:27:59.98" personId="{00000000-0000-0000-0000-000000000000}" id="{D5E22326-AB36-445D-A0FA-A8B9F7072151}">
    <text xml:space="preserve">Unique page layouts are UX-heavy pages that you build out one at a time, Cmd + Tab’ing manically between the platform you’re building on and design files. The usual suspects include homepage, about, how-it-works, and unique marketing pages.
Got pages that load exclusively from CMS? Say, product pages, blog articles, or team member profiles? List them as template-based layouts.
</text>
  </threadedComment>
  <threadedComment ref="B7" dT="2025-02-25T17:28:30.77" personId="{00000000-0000-0000-0000-000000000000}" id="{764B463E-6331-41BC-B902-BD7109E52474}">
    <text xml:space="preserve">Developing interactions super time consuming. Even easy ones take time and manual work, so make sure you pick the right answer here. Your after-hours life will thank you.
Static websites are just that: no animations, no transitions, no nothing. Or, well, at least the bare minimum, e.g. a few simple hover effects here &amp; there.
Medium animations include fade-ins, parallax effects, onscroll effects, fancy hovers and simple interactions throughout the whole UI.
Complex interactions include custom JSON or Lottie animations, crazy transitions and advanced scrollytelling. </text>
  </threadedComment>
  <threadedComment ref="J7" dT="2025-02-25T17:34:26.88" personId="{00000000-0000-0000-0000-000000000000}" id="{6DFC62C3-BD2C-4C62-A6F8-82F0C31F8B03}">
    <text>You should totally factor in how you feel about the job. You might like it because it’s an intellectual challenge, builds you a neat portfolio, or lets you try new things (e.g. making your first Lottie animations). In that case, it’s ok to charge a bit less so you’re sure you close the deal and start hacking.
On the flipside, if it’s something you’re not really excited about, you should add a little extra incentive for yourself. And that incentive is money.</text>
  </threadedComment>
  <threadedComment ref="J8" dT="2025-02-27T16:20:27.02" personId="{00000000-0000-0000-0000-000000000000}" id="{9C078AAB-AB79-4FCF-9BDF-9B66DC98FAF6}">
    <text>Similar to the question above, sometimes the value of the client is worth noting as well. An important client could be someone who will greatly increase your network or one who you have a long-standing relationship with.</text>
  </threadedComment>
  <threadedComment ref="J9" dT="2025-02-27T16:22:41.92" personId="{00000000-0000-0000-0000-000000000000}" id="{5C9312A2-52D3-4880-ADCF-DA6E07236A37}">
    <text>If you’re having to sit at the table with multiple decision-makers for this process, it’s going to take more out of you. Walking 1-2 people through the process of review/approve is far different than doing it with 5 people. Charge a premium for the added workload.</text>
  </threadedComment>
  <threadedComment ref="R10" dT="2025-02-27T16:44:50.42" personId="{00000000-0000-0000-0000-000000000000}" id="{DF51AD06-5849-434B-AE6F-D638C7D4F369}">
    <text>This is a sum of the factors in the ‘Project’ section.</text>
  </threadedComment>
  <threadedComment ref="J12" dT="2025-02-25T17:36:18.59" personId="{00000000-0000-0000-0000-000000000000}" id="{3228E821-9037-4575-8CAE-BB4DFDCBB777}">
    <text>Use whatever percentage you’re comfortable with.</text>
  </threadedComment>
  <threadedComment ref="J13" dT="2025-02-25T17:38:07.20" personId="{00000000-0000-0000-0000-000000000000}" id="{035C2CA2-14F1-446B-BD20-EF15A3335A20}">
    <text>Not to be confused with a rush fee, the “efficiency fee” is the extra amount that experienced professionals will charge for: (a) speedy delivery and (b) lower number of billed hours (all within a reasonable deadline). 
Just because you’re a super fast pro doesn’t mean you should charge less than a newbie who takes longer.</text>
  </threadedComment>
  <threadedComment ref="J14" dT="2025-02-25T17:38:42.47" personId="{00000000-0000-0000-0000-000000000000}" id="{0692D819-2B22-4F54-8C0D-F2D264A9AB9E}">
    <text xml:space="preserve">If you accept a rush job that’ll impact your business and well-being, make sure you charge more for it. More importantly, make sure you tell your client about this, so they learn to value your time. Tell them even if you decide not to charge them extra: a “$0” or “0%” rush fee listed in your proposal will communicate clearly that you’re doing them a favor.
How to set your rush fee? 20% is usually a good start, depending on your relationship with your client. Adjust it upward for bigger jobs, as their impact on your workflow will be much deeper than a quick job. </text>
  </threadedComment>
  <threadedComment ref="J19" dT="2025-02-25T17:40:04.81" personId="{00000000-0000-0000-0000-000000000000}" id="{14291149-4B08-482D-ACC6-D727CF351505}">
    <text>Sharing your time, attention, and passion among projects can be exhausting. And risky. That’s why your current workload should affect how you quote your next job.</text>
  </threadedComment>
  <threadedComment ref="J20" dT="2025-02-26T21:51:47.72" personId="{00000000-0000-0000-0000-000000000000}" id="{2FA9B920-58CF-4CFF-B08F-171349743A4D}">
    <text xml:space="preserve">The best indicator of availability is how many hours you can commit to the project each week. If you’re a seasoned professional, you’re likely used to tracking your time and juggling multiple jobs, so you can estimate this easily.
If you’re new to the game, don’t you worry. A rough estimate will still work really well. Just pick a realistic number of hours you’re likely to sustain for 3-8 weeks or more.
Beware of being too optimistic. The initial excitement will wane off after a few weeks, so it’s better to be safe than late-nights-sorry. </text>
  </threadedComment>
  <threadedComment ref="J21" dT="2025-02-26T21:51:59.43" personId="{00000000-0000-0000-0000-000000000000}" id="{46403CAD-93C7-41A1-914D-A3308702F192}">
    <text>The deadline buffer adds extra time and breathing space to your workflow, making sure you complete the job on time (and maybe even impress your client with an early delivery).
In my experience, a +25% buffer works wonders. That means, if you need 4 weeks to complete the project, state 5 weeks in your proposal so you have one extra week to account for emergencies and hiccups.</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loom.com/share/5ab35dc936d740678edd70e5c91fd494" TargetMode="External"/><Relationship Id="rId2" Type="http://schemas.openxmlformats.org/officeDocument/2006/relationships/hyperlink" Target="https://www.harmlesscult.com/" TargetMode="External"/><Relationship Id="rId1" Type="http://schemas.openxmlformats.org/officeDocument/2006/relationships/hyperlink" Target="https://www.instagram.com/theharmlesscult/" TargetMode="External"/><Relationship Id="rId5" Type="http://schemas.openxmlformats.org/officeDocument/2006/relationships/drawing" Target="../drawings/drawing1.xml"/><Relationship Id="rId4" Type="http://schemas.openxmlformats.org/officeDocument/2006/relationships/hyperlink" Target="https://www.loom.com/share/3452a9a4aac842fbaad7190f11ceb80c"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3559E-1003-4668-9340-A80D73AABBCC}">
  <dimension ref="A1:Y60"/>
  <sheetViews>
    <sheetView tabSelected="1" zoomScaleNormal="100" workbookViewId="0">
      <selection activeCell="X54" sqref="X54"/>
    </sheetView>
  </sheetViews>
  <sheetFormatPr defaultRowHeight="14.4" x14ac:dyDescent="0.3"/>
  <cols>
    <col min="1" max="1" width="10.6640625" customWidth="1"/>
    <col min="2" max="2" width="6.33203125" customWidth="1"/>
    <col min="3" max="3" width="6.109375" customWidth="1"/>
    <col min="4" max="4" width="3.88671875" customWidth="1"/>
    <col min="5" max="5" width="10.6640625" customWidth="1"/>
    <col min="6" max="6" width="9.88671875" customWidth="1"/>
    <col min="9" max="9" width="6.21875" customWidth="1"/>
    <col min="11" max="11" width="5.6640625" customWidth="1"/>
  </cols>
  <sheetData>
    <row r="1" spans="1:25" ht="28.8" customHeight="1" x14ac:dyDescent="0.3">
      <c r="A1" s="150" t="s">
        <v>95</v>
      </c>
      <c r="B1" s="150"/>
      <c r="C1" s="150"/>
      <c r="D1" s="150"/>
      <c r="E1" s="150"/>
      <c r="F1" s="150"/>
      <c r="G1" s="150"/>
      <c r="H1" s="150"/>
      <c r="I1" s="150"/>
      <c r="J1" s="150"/>
      <c r="K1" s="150"/>
      <c r="L1" s="150"/>
      <c r="M1" s="150"/>
      <c r="N1" s="150"/>
      <c r="O1" s="150"/>
      <c r="P1" s="150"/>
      <c r="Q1" s="150"/>
      <c r="R1" s="21"/>
      <c r="S1" s="21"/>
      <c r="T1" s="21"/>
      <c r="U1" s="21"/>
      <c r="V1" s="21"/>
      <c r="W1" s="21"/>
      <c r="X1" s="21"/>
      <c r="Y1" s="21"/>
    </row>
    <row r="2" spans="1:25" ht="4.8" customHeight="1" x14ac:dyDescent="0.3">
      <c r="A2" s="21"/>
      <c r="B2" s="21"/>
      <c r="C2" s="21"/>
      <c r="D2" s="21"/>
      <c r="E2" s="21"/>
      <c r="F2" s="21"/>
      <c r="G2" s="21"/>
      <c r="H2" s="21"/>
      <c r="I2" s="21"/>
      <c r="J2" s="21"/>
      <c r="K2" s="21"/>
      <c r="L2" s="21"/>
      <c r="M2" s="21"/>
      <c r="N2" s="21"/>
      <c r="O2" s="21"/>
      <c r="P2" s="21"/>
      <c r="Q2" s="21"/>
      <c r="R2" s="21"/>
      <c r="S2" s="21"/>
      <c r="T2" s="21"/>
      <c r="U2" s="21"/>
      <c r="V2" s="21"/>
      <c r="W2" s="21"/>
      <c r="X2" s="21"/>
      <c r="Y2" s="21"/>
    </row>
    <row r="3" spans="1:25" x14ac:dyDescent="0.3">
      <c r="A3" s="21" t="s">
        <v>93</v>
      </c>
      <c r="B3" s="21"/>
      <c r="C3" s="21"/>
      <c r="D3" s="21"/>
      <c r="E3" s="21"/>
      <c r="F3" s="21"/>
      <c r="G3" s="21"/>
      <c r="H3" s="21"/>
      <c r="I3" s="21"/>
      <c r="J3" s="21"/>
      <c r="K3" s="21"/>
      <c r="L3" s="21"/>
      <c r="M3" s="21"/>
      <c r="N3" s="21"/>
      <c r="O3" s="21"/>
      <c r="P3" s="21"/>
      <c r="Q3" s="21"/>
      <c r="R3" s="21"/>
      <c r="S3" s="21"/>
      <c r="T3" s="21"/>
      <c r="U3" s="21"/>
      <c r="V3" s="21"/>
      <c r="W3" s="21"/>
      <c r="X3" s="21"/>
      <c r="Y3" s="21"/>
    </row>
    <row r="4" spans="1:25" x14ac:dyDescent="0.3">
      <c r="A4" s="21" t="s">
        <v>94</v>
      </c>
      <c r="B4" s="21"/>
      <c r="C4" s="21"/>
      <c r="D4" s="21"/>
      <c r="E4" s="99" t="s">
        <v>91</v>
      </c>
      <c r="F4" s="99" t="s">
        <v>92</v>
      </c>
      <c r="G4" s="21"/>
      <c r="H4" s="21"/>
      <c r="I4" s="21"/>
      <c r="J4" s="21"/>
      <c r="K4" s="21"/>
      <c r="L4" s="21"/>
      <c r="M4" s="21"/>
      <c r="N4" s="21"/>
      <c r="O4" s="21"/>
      <c r="P4" s="21"/>
      <c r="Q4" s="21"/>
      <c r="R4" s="21"/>
      <c r="S4" s="21"/>
      <c r="T4" s="21"/>
      <c r="U4" s="21"/>
      <c r="V4" s="21"/>
      <c r="W4" s="21"/>
      <c r="X4" s="21"/>
      <c r="Y4" s="21"/>
    </row>
    <row r="5" spans="1:25" ht="11.4" customHeight="1" x14ac:dyDescent="0.3">
      <c r="A5" s="21"/>
      <c r="B5" s="21"/>
      <c r="C5" s="21"/>
      <c r="D5" s="21"/>
      <c r="E5" s="21"/>
      <c r="F5" s="21"/>
      <c r="G5" s="21"/>
      <c r="H5" s="21"/>
      <c r="I5" s="21"/>
      <c r="J5" s="21"/>
      <c r="K5" s="21"/>
      <c r="L5" s="21"/>
      <c r="M5" s="21"/>
      <c r="N5" s="21"/>
      <c r="O5" s="21"/>
      <c r="P5" s="21"/>
      <c r="Q5" s="21"/>
      <c r="R5" s="21"/>
      <c r="S5" s="21"/>
      <c r="T5" s="21"/>
      <c r="U5" s="21"/>
      <c r="V5" s="21"/>
      <c r="W5" s="21"/>
      <c r="X5" s="21"/>
      <c r="Y5" s="21"/>
    </row>
    <row r="6" spans="1:25" x14ac:dyDescent="0.3">
      <c r="A6" s="149" t="s">
        <v>101</v>
      </c>
      <c r="B6" s="21"/>
      <c r="C6" s="21"/>
      <c r="D6" s="21"/>
      <c r="E6" s="21"/>
      <c r="F6" s="21"/>
      <c r="G6" s="21"/>
      <c r="H6" s="21"/>
      <c r="I6" s="21"/>
      <c r="J6" s="78" t="s">
        <v>100</v>
      </c>
      <c r="K6" s="21"/>
      <c r="L6" s="21"/>
      <c r="M6" s="21"/>
      <c r="N6" s="21"/>
      <c r="O6" s="21"/>
      <c r="P6" s="21"/>
      <c r="Q6" s="21"/>
      <c r="R6" s="21"/>
      <c r="S6" s="21"/>
      <c r="T6" s="21"/>
      <c r="U6" s="21"/>
      <c r="V6" s="21"/>
      <c r="W6" s="21"/>
      <c r="X6" s="21"/>
      <c r="Y6" s="21"/>
    </row>
    <row r="7" spans="1:25" x14ac:dyDescent="0.3">
      <c r="A7" s="98" t="s">
        <v>99</v>
      </c>
      <c r="B7" s="21"/>
      <c r="C7" s="21"/>
      <c r="D7" s="21"/>
      <c r="E7" s="21"/>
      <c r="F7" s="21"/>
      <c r="G7" s="21"/>
      <c r="H7" s="21"/>
      <c r="I7" s="21"/>
      <c r="J7" s="98" t="s">
        <v>99</v>
      </c>
      <c r="K7" s="21"/>
      <c r="L7" s="21"/>
      <c r="M7" s="21"/>
      <c r="N7" s="21"/>
      <c r="O7" s="21"/>
      <c r="P7" s="21"/>
      <c r="Q7" s="21"/>
      <c r="R7" s="21"/>
      <c r="S7" s="21"/>
      <c r="T7" s="21"/>
      <c r="U7" s="21"/>
      <c r="V7" s="21"/>
      <c r="W7" s="21"/>
      <c r="X7" s="21"/>
      <c r="Y7" s="21"/>
    </row>
    <row r="8" spans="1:25" x14ac:dyDescent="0.3">
      <c r="A8" s="21"/>
      <c r="B8" s="21"/>
      <c r="C8" s="21"/>
      <c r="D8" s="21"/>
      <c r="E8" s="21"/>
      <c r="F8" s="21"/>
      <c r="G8" s="21"/>
      <c r="H8" s="21"/>
      <c r="I8" s="21"/>
      <c r="J8" s="21"/>
      <c r="K8" s="21"/>
      <c r="L8" s="21"/>
      <c r="M8" s="21"/>
      <c r="N8" s="21"/>
      <c r="O8" s="21"/>
      <c r="P8" s="21"/>
      <c r="Q8" s="21"/>
      <c r="R8" s="21"/>
      <c r="S8" s="21"/>
      <c r="T8" s="21"/>
      <c r="U8" s="21"/>
      <c r="V8" s="21"/>
      <c r="W8" s="21"/>
      <c r="X8" s="21"/>
      <c r="Y8" s="21"/>
    </row>
    <row r="9" spans="1:25" x14ac:dyDescent="0.3">
      <c r="A9" s="21"/>
      <c r="B9" s="21"/>
      <c r="C9" s="21"/>
      <c r="D9" s="21"/>
      <c r="E9" s="21"/>
      <c r="F9" s="21"/>
      <c r="G9" s="21"/>
      <c r="H9" s="21"/>
      <c r="I9" s="21"/>
      <c r="J9" s="21"/>
      <c r="K9" s="21"/>
      <c r="L9" s="21"/>
      <c r="M9" s="21"/>
      <c r="N9" s="21"/>
      <c r="O9" s="21"/>
      <c r="P9" s="21"/>
      <c r="Q9" s="21"/>
      <c r="R9" s="21"/>
      <c r="S9" s="21"/>
      <c r="T9" s="21"/>
      <c r="U9" s="21"/>
      <c r="V9" s="21"/>
      <c r="W9" s="21"/>
      <c r="X9" s="21"/>
      <c r="Y9" s="21"/>
    </row>
    <row r="10" spans="1:25" x14ac:dyDescent="0.3">
      <c r="A10" s="21"/>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3">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3">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spans="1:25" x14ac:dyDescent="0.3">
      <c r="A13" s="21"/>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3">
      <c r="A14" s="21"/>
      <c r="B14" s="21"/>
      <c r="C14" s="21"/>
      <c r="D14" s="21"/>
      <c r="E14" s="21"/>
      <c r="F14" s="21"/>
      <c r="G14" s="21"/>
      <c r="H14" s="21"/>
      <c r="I14" s="21"/>
      <c r="J14" s="21"/>
      <c r="K14" s="21"/>
      <c r="L14" s="21"/>
      <c r="M14" s="21"/>
      <c r="N14" s="21"/>
      <c r="O14" s="21"/>
      <c r="P14" s="21"/>
      <c r="Q14" s="21"/>
      <c r="R14" s="21"/>
      <c r="S14" s="21"/>
      <c r="T14" s="21"/>
      <c r="U14" s="21"/>
      <c r="V14" s="21"/>
      <c r="W14" s="21"/>
      <c r="X14" s="21"/>
      <c r="Y14" s="21"/>
    </row>
    <row r="15" spans="1:25" x14ac:dyDescent="0.3">
      <c r="A15" s="21"/>
      <c r="B15" s="21"/>
      <c r="C15" s="21"/>
      <c r="D15" s="21"/>
      <c r="E15" s="21"/>
      <c r="F15" s="21"/>
      <c r="G15" s="21"/>
      <c r="H15" s="21"/>
      <c r="I15" s="21"/>
      <c r="J15" s="21"/>
      <c r="K15" s="21"/>
      <c r="L15" s="21"/>
      <c r="M15" s="21"/>
      <c r="N15" s="21"/>
      <c r="O15" s="21"/>
      <c r="P15" s="21"/>
      <c r="Q15" s="21"/>
      <c r="R15" s="21"/>
      <c r="S15" s="21"/>
      <c r="T15" s="21"/>
      <c r="U15" s="21"/>
      <c r="V15" s="21"/>
      <c r="W15" s="21"/>
      <c r="X15" s="21"/>
      <c r="Y15" s="21"/>
    </row>
    <row r="16" spans="1:25" x14ac:dyDescent="0.3">
      <c r="A16" s="21"/>
      <c r="B16" s="21"/>
      <c r="C16" s="21"/>
      <c r="D16" s="21"/>
      <c r="E16" s="21"/>
      <c r="F16" s="21"/>
      <c r="G16" s="21"/>
      <c r="H16" s="21"/>
      <c r="I16" s="21"/>
      <c r="J16" s="21"/>
      <c r="K16" s="21"/>
      <c r="L16" s="21"/>
      <c r="M16" s="21"/>
      <c r="N16" s="21"/>
      <c r="O16" s="21"/>
      <c r="P16" s="21"/>
      <c r="Q16" s="21"/>
      <c r="R16" s="21"/>
      <c r="S16" s="21"/>
      <c r="T16" s="21"/>
      <c r="U16" s="21"/>
      <c r="V16" s="21"/>
      <c r="W16" s="21"/>
      <c r="X16" s="21"/>
      <c r="Y16" s="21"/>
    </row>
    <row r="17" spans="1:25" x14ac:dyDescent="0.3">
      <c r="A17" s="21"/>
      <c r="B17" s="21"/>
      <c r="C17" s="21"/>
      <c r="D17" s="21"/>
      <c r="E17" s="21"/>
      <c r="F17" s="21"/>
      <c r="G17" s="21"/>
      <c r="H17" s="21"/>
      <c r="I17" s="21"/>
      <c r="J17" s="21"/>
      <c r="K17" s="21"/>
      <c r="L17" s="21"/>
      <c r="M17" s="21"/>
      <c r="N17" s="21"/>
      <c r="O17" s="21"/>
      <c r="P17" s="21"/>
      <c r="Q17" s="21"/>
      <c r="R17" s="21"/>
      <c r="S17" s="21"/>
      <c r="T17" s="21"/>
      <c r="U17" s="21"/>
      <c r="V17" s="21"/>
      <c r="W17" s="21"/>
      <c r="X17" s="21"/>
      <c r="Y17" s="21"/>
    </row>
    <row r="18" spans="1:25" x14ac:dyDescent="0.3">
      <c r="A18" s="21"/>
      <c r="B18" s="21"/>
      <c r="C18" s="21"/>
      <c r="D18" s="21"/>
      <c r="E18" s="21"/>
      <c r="F18" s="21"/>
      <c r="G18" s="21"/>
      <c r="H18" s="21"/>
      <c r="I18" s="21"/>
      <c r="J18" s="21"/>
      <c r="K18" s="21"/>
      <c r="L18" s="21"/>
      <c r="M18" s="21"/>
      <c r="N18" s="21"/>
      <c r="O18" s="21"/>
      <c r="P18" s="21"/>
      <c r="Q18" s="21"/>
      <c r="R18" s="21"/>
      <c r="S18" s="21"/>
      <c r="T18" s="21"/>
      <c r="U18" s="21"/>
      <c r="V18" s="21"/>
      <c r="W18" s="21"/>
      <c r="X18" s="21"/>
      <c r="Y18" s="21"/>
    </row>
    <row r="19" spans="1:25" x14ac:dyDescent="0.3">
      <c r="A19" s="21"/>
      <c r="B19" s="21"/>
      <c r="C19" s="21"/>
      <c r="D19" s="21"/>
      <c r="E19" s="21"/>
      <c r="F19" s="21"/>
      <c r="G19" s="21"/>
      <c r="H19" s="21"/>
      <c r="I19" s="21"/>
      <c r="J19" s="21"/>
      <c r="K19" s="21"/>
      <c r="L19" s="21"/>
      <c r="M19" s="21"/>
      <c r="N19" s="21"/>
      <c r="O19" s="21"/>
      <c r="P19" s="21"/>
      <c r="Q19" s="21"/>
      <c r="R19" s="21"/>
      <c r="S19" s="21"/>
      <c r="T19" s="21"/>
      <c r="U19" s="21"/>
      <c r="V19" s="21"/>
      <c r="W19" s="21"/>
      <c r="X19" s="21"/>
      <c r="Y19" s="21"/>
    </row>
    <row r="20" spans="1:25" x14ac:dyDescent="0.3">
      <c r="A20" s="21"/>
      <c r="B20" s="21"/>
      <c r="C20" s="21"/>
      <c r="D20" s="21"/>
      <c r="E20" s="21"/>
      <c r="F20" s="21"/>
      <c r="G20" s="21"/>
      <c r="H20" s="21"/>
      <c r="I20" s="21"/>
      <c r="J20" s="21"/>
      <c r="K20" s="21"/>
      <c r="L20" s="21"/>
      <c r="M20" s="21"/>
      <c r="N20" s="21"/>
      <c r="O20" s="21"/>
      <c r="P20" s="21"/>
      <c r="Q20" s="21"/>
      <c r="R20" s="21"/>
      <c r="S20" s="21"/>
      <c r="T20" s="21"/>
      <c r="U20" s="21"/>
      <c r="V20" s="21"/>
      <c r="W20" s="21"/>
      <c r="X20" s="21"/>
      <c r="Y20" s="21"/>
    </row>
    <row r="21" spans="1:25" x14ac:dyDescent="0.3">
      <c r="A21" s="21"/>
      <c r="B21" s="21"/>
      <c r="C21" s="21"/>
      <c r="D21" s="21"/>
      <c r="E21" s="21"/>
      <c r="F21" s="21"/>
      <c r="G21" s="21"/>
      <c r="H21" s="21"/>
      <c r="I21" s="21"/>
      <c r="J21" s="21"/>
      <c r="K21" s="21"/>
      <c r="L21" s="21"/>
      <c r="M21" s="21"/>
      <c r="N21" s="21"/>
      <c r="O21" s="21"/>
      <c r="P21" s="21"/>
      <c r="Q21" s="21"/>
      <c r="R21" s="21"/>
      <c r="S21" s="21"/>
      <c r="T21" s="21"/>
      <c r="U21" s="21"/>
      <c r="V21" s="21"/>
      <c r="W21" s="21"/>
      <c r="X21" s="21"/>
      <c r="Y21" s="21"/>
    </row>
    <row r="22" spans="1:25" x14ac:dyDescent="0.3">
      <c r="A22" s="21"/>
      <c r="B22" s="21"/>
      <c r="C22" s="21"/>
      <c r="D22" s="21"/>
      <c r="E22" s="21"/>
      <c r="F22" s="21"/>
      <c r="G22" s="21"/>
      <c r="H22" s="21"/>
      <c r="I22" s="21"/>
      <c r="J22" s="21"/>
      <c r="K22" s="21"/>
      <c r="L22" s="21"/>
      <c r="M22" s="21"/>
      <c r="N22" s="21"/>
      <c r="O22" s="21"/>
      <c r="P22" s="21"/>
      <c r="Q22" s="21"/>
      <c r="R22" s="21"/>
      <c r="S22" s="21"/>
      <c r="T22" s="21"/>
      <c r="U22" s="21"/>
      <c r="V22" s="21"/>
      <c r="W22" s="21"/>
      <c r="X22" s="21"/>
      <c r="Y22" s="21"/>
    </row>
    <row r="23" spans="1:25" x14ac:dyDescent="0.3">
      <c r="A23" s="21"/>
      <c r="B23" s="21"/>
      <c r="C23" s="21"/>
      <c r="D23" s="21"/>
      <c r="E23" s="21"/>
      <c r="F23" s="21"/>
      <c r="G23" s="21"/>
      <c r="H23" s="21"/>
      <c r="I23" s="21"/>
      <c r="J23" s="21"/>
      <c r="K23" s="21"/>
      <c r="L23" s="21"/>
      <c r="M23" s="21"/>
      <c r="N23" s="21"/>
      <c r="O23" s="21"/>
      <c r="P23" s="21"/>
      <c r="Q23" s="21"/>
      <c r="R23" s="21"/>
      <c r="S23" s="21"/>
      <c r="T23" s="21"/>
      <c r="U23" s="21"/>
      <c r="V23" s="21"/>
      <c r="W23" s="21"/>
      <c r="X23" s="21"/>
      <c r="Y23" s="21"/>
    </row>
    <row r="24" spans="1:25" x14ac:dyDescent="0.3">
      <c r="A24" s="21"/>
      <c r="B24" s="21"/>
      <c r="C24" s="21"/>
      <c r="D24" s="21"/>
      <c r="E24" s="21"/>
      <c r="F24" s="21"/>
      <c r="G24" s="21"/>
      <c r="H24" s="21"/>
      <c r="I24" s="21"/>
      <c r="J24" s="21"/>
      <c r="K24" s="21"/>
      <c r="L24" s="21"/>
      <c r="M24" s="21"/>
      <c r="N24" s="21"/>
      <c r="O24" s="21"/>
      <c r="P24" s="21"/>
      <c r="Q24" s="21"/>
      <c r="R24" s="21"/>
      <c r="S24" s="21"/>
      <c r="T24" s="21"/>
      <c r="U24" s="21"/>
      <c r="V24" s="21"/>
      <c r="W24" s="21"/>
      <c r="X24" s="21"/>
      <c r="Y24" s="21"/>
    </row>
    <row r="25" spans="1:25" x14ac:dyDescent="0.3">
      <c r="A25" s="21"/>
      <c r="B25" s="21"/>
      <c r="C25" s="21"/>
      <c r="D25" s="21"/>
      <c r="E25" s="21"/>
      <c r="F25" s="21"/>
      <c r="G25" s="21"/>
      <c r="H25" s="21"/>
      <c r="I25" s="21"/>
      <c r="J25" s="21"/>
      <c r="K25" s="21"/>
      <c r="L25" s="21"/>
      <c r="M25" s="21"/>
      <c r="N25" s="21"/>
      <c r="O25" s="21"/>
      <c r="P25" s="21"/>
      <c r="Q25" s="21"/>
      <c r="R25" s="21"/>
      <c r="S25" s="21"/>
      <c r="T25" s="21"/>
      <c r="U25" s="21"/>
      <c r="V25" s="21"/>
      <c r="W25" s="21"/>
      <c r="X25" s="21"/>
      <c r="Y25" s="21"/>
    </row>
    <row r="26" spans="1:25" x14ac:dyDescent="0.3">
      <c r="A26" s="21"/>
      <c r="B26" s="21"/>
      <c r="C26" s="21"/>
      <c r="D26" s="21"/>
      <c r="E26" s="21"/>
      <c r="F26" s="21"/>
      <c r="G26" s="21"/>
      <c r="H26" s="21"/>
      <c r="I26" s="21"/>
      <c r="J26" s="21"/>
      <c r="K26" s="21"/>
      <c r="L26" s="21"/>
      <c r="M26" s="21"/>
      <c r="N26" s="21"/>
      <c r="O26" s="21"/>
      <c r="P26" s="21"/>
      <c r="Q26" s="21"/>
      <c r="R26" s="21"/>
      <c r="S26" s="21"/>
      <c r="T26" s="21"/>
      <c r="U26" s="21"/>
      <c r="V26" s="21"/>
      <c r="W26" s="21"/>
      <c r="X26" s="21"/>
      <c r="Y26" s="21"/>
    </row>
    <row r="27" spans="1:25" x14ac:dyDescent="0.3">
      <c r="A27" s="21"/>
      <c r="B27" s="21"/>
      <c r="C27" s="21"/>
      <c r="D27" s="21"/>
      <c r="E27" s="21"/>
      <c r="F27" s="21"/>
      <c r="G27" s="21"/>
      <c r="H27" s="21"/>
      <c r="I27" s="21"/>
      <c r="J27" s="21"/>
      <c r="K27" s="21"/>
      <c r="L27" s="21"/>
      <c r="M27" s="21"/>
      <c r="N27" s="21"/>
      <c r="O27" s="21"/>
      <c r="P27" s="21"/>
      <c r="Q27" s="21"/>
      <c r="R27" s="21"/>
      <c r="S27" s="21"/>
      <c r="T27" s="21"/>
      <c r="U27" s="21"/>
      <c r="V27" s="21"/>
      <c r="W27" s="21"/>
      <c r="X27" s="21"/>
      <c r="Y27" s="21"/>
    </row>
    <row r="28" spans="1:25" x14ac:dyDescent="0.3">
      <c r="A28" s="21"/>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x14ac:dyDescent="0.3">
      <c r="A29" s="21"/>
      <c r="B29" s="21"/>
      <c r="C29" s="21"/>
      <c r="D29" s="21"/>
      <c r="E29" s="21"/>
      <c r="F29" s="21"/>
      <c r="G29" s="21"/>
      <c r="H29" s="21"/>
      <c r="I29" s="21"/>
      <c r="J29" s="21"/>
      <c r="K29" s="21"/>
      <c r="L29" s="21"/>
      <c r="M29" s="21"/>
      <c r="N29" s="21"/>
      <c r="O29" s="21"/>
      <c r="P29" s="21"/>
      <c r="Q29" s="21"/>
      <c r="R29" s="21"/>
      <c r="S29" s="21"/>
      <c r="T29" s="21"/>
      <c r="U29" s="21"/>
      <c r="V29" s="21"/>
      <c r="W29" s="21"/>
      <c r="X29" s="21"/>
      <c r="Y29" s="21"/>
    </row>
    <row r="30" spans="1:25" x14ac:dyDescent="0.3">
      <c r="A30" s="21"/>
      <c r="B30" s="21"/>
      <c r="C30" s="21"/>
      <c r="D30" s="21"/>
      <c r="E30" s="21"/>
      <c r="F30" s="21"/>
      <c r="G30" s="21"/>
      <c r="H30" s="21"/>
      <c r="I30" s="21"/>
      <c r="J30" s="21"/>
      <c r="K30" s="21"/>
      <c r="L30" s="21"/>
      <c r="M30" s="21"/>
      <c r="N30" s="21"/>
      <c r="O30" s="21"/>
      <c r="P30" s="21"/>
      <c r="Q30" s="21"/>
      <c r="R30" s="21"/>
      <c r="S30" s="21"/>
      <c r="T30" s="21"/>
      <c r="U30" s="21"/>
      <c r="V30" s="21"/>
      <c r="W30" s="21"/>
      <c r="X30" s="21"/>
      <c r="Y30" s="21"/>
    </row>
    <row r="31" spans="1:25" x14ac:dyDescent="0.3">
      <c r="A31" s="21"/>
      <c r="B31" s="21"/>
      <c r="C31" s="21"/>
      <c r="D31" s="21"/>
      <c r="E31" s="21"/>
      <c r="F31" s="21"/>
      <c r="G31" s="21"/>
      <c r="H31" s="21"/>
      <c r="I31" s="21"/>
      <c r="J31" s="21"/>
      <c r="K31" s="21"/>
      <c r="L31" s="21"/>
      <c r="M31" s="21"/>
      <c r="N31" s="21"/>
      <c r="O31" s="21"/>
      <c r="P31" s="21"/>
      <c r="Q31" s="21"/>
      <c r="R31" s="21"/>
      <c r="S31" s="21"/>
      <c r="T31" s="21"/>
      <c r="U31" s="21"/>
      <c r="V31" s="21"/>
      <c r="W31" s="21"/>
      <c r="X31" s="21"/>
      <c r="Y31" s="21"/>
    </row>
    <row r="32" spans="1:25" x14ac:dyDescent="0.3">
      <c r="A32" s="21"/>
      <c r="B32" s="21"/>
      <c r="C32" s="21"/>
      <c r="D32" s="21"/>
      <c r="E32" s="21"/>
      <c r="F32" s="21"/>
      <c r="G32" s="21"/>
      <c r="H32" s="21"/>
      <c r="I32" s="21"/>
      <c r="J32" s="21"/>
      <c r="K32" s="21"/>
      <c r="L32" s="21"/>
      <c r="M32" s="21"/>
      <c r="N32" s="21"/>
      <c r="O32" s="21"/>
      <c r="P32" s="21"/>
      <c r="Q32" s="21"/>
      <c r="R32" s="21"/>
      <c r="S32" s="21"/>
      <c r="T32" s="21"/>
      <c r="U32" s="21"/>
      <c r="V32" s="21"/>
      <c r="W32" s="21"/>
      <c r="X32" s="21"/>
      <c r="Y32" s="21"/>
    </row>
    <row r="33" spans="1:25" x14ac:dyDescent="0.3">
      <c r="A33" s="21"/>
      <c r="B33" s="21"/>
      <c r="C33" s="21"/>
      <c r="D33" s="21"/>
      <c r="E33" s="21"/>
      <c r="F33" s="21"/>
      <c r="G33" s="21"/>
      <c r="H33" s="21"/>
      <c r="I33" s="21"/>
      <c r="J33" s="21"/>
      <c r="K33" s="21"/>
      <c r="L33" s="21"/>
      <c r="M33" s="21"/>
      <c r="N33" s="21"/>
      <c r="O33" s="21"/>
      <c r="P33" s="21"/>
      <c r="Q33" s="21"/>
      <c r="R33" s="21"/>
      <c r="S33" s="21"/>
      <c r="T33" s="21"/>
      <c r="U33" s="21"/>
      <c r="V33" s="21"/>
      <c r="W33" s="21"/>
      <c r="X33" s="21"/>
      <c r="Y33" s="21"/>
    </row>
    <row r="34" spans="1:25" x14ac:dyDescent="0.3">
      <c r="A34" s="21"/>
      <c r="B34" s="21"/>
      <c r="C34" s="21"/>
      <c r="D34" s="21"/>
      <c r="E34" s="21"/>
      <c r="F34" s="21"/>
      <c r="G34" s="21"/>
      <c r="H34" s="21"/>
      <c r="I34" s="21"/>
      <c r="J34" s="21"/>
      <c r="K34" s="21"/>
      <c r="L34" s="21"/>
      <c r="M34" s="21"/>
      <c r="N34" s="21"/>
      <c r="O34" s="21"/>
      <c r="P34" s="21"/>
      <c r="Q34" s="21"/>
      <c r="R34" s="21"/>
      <c r="S34" s="21"/>
      <c r="T34" s="21"/>
      <c r="U34" s="21"/>
      <c r="V34" s="21"/>
      <c r="W34" s="21"/>
      <c r="X34" s="21"/>
      <c r="Y34" s="21"/>
    </row>
    <row r="35" spans="1:25" x14ac:dyDescent="0.3">
      <c r="A35" s="21"/>
      <c r="B35" s="21"/>
      <c r="C35" s="21"/>
      <c r="D35" s="21"/>
      <c r="E35" s="21"/>
      <c r="F35" s="21"/>
      <c r="G35" s="21"/>
      <c r="H35" s="21"/>
      <c r="I35" s="21"/>
      <c r="J35" s="21"/>
      <c r="K35" s="21"/>
      <c r="L35" s="21"/>
      <c r="M35" s="21"/>
      <c r="N35" s="21"/>
      <c r="O35" s="21"/>
      <c r="P35" s="21"/>
      <c r="Q35" s="21"/>
      <c r="R35" s="21"/>
      <c r="S35" s="21"/>
      <c r="T35" s="21"/>
      <c r="U35" s="21"/>
      <c r="V35" s="21"/>
      <c r="W35" s="21"/>
      <c r="X35" s="21"/>
      <c r="Y35" s="21"/>
    </row>
    <row r="36" spans="1:25"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c r="Y36" s="21"/>
    </row>
    <row r="37" spans="1:25" x14ac:dyDescent="0.3">
      <c r="A37" s="21"/>
      <c r="B37" s="21"/>
      <c r="C37" s="21"/>
      <c r="D37" s="21"/>
      <c r="E37" s="21"/>
      <c r="F37" s="21"/>
      <c r="G37" s="21"/>
      <c r="H37" s="21"/>
      <c r="I37" s="21"/>
      <c r="J37" s="21"/>
      <c r="K37" s="21"/>
      <c r="L37" s="21"/>
      <c r="M37" s="21"/>
      <c r="N37" s="21"/>
      <c r="O37" s="21"/>
      <c r="P37" s="21"/>
      <c r="Q37" s="21"/>
      <c r="R37" s="21"/>
      <c r="S37" s="21"/>
      <c r="T37" s="21"/>
      <c r="U37" s="21"/>
      <c r="V37" s="21"/>
      <c r="W37" s="21"/>
      <c r="X37" s="21"/>
      <c r="Y37" s="21"/>
    </row>
    <row r="38" spans="1:25" x14ac:dyDescent="0.3">
      <c r="A38" s="21"/>
      <c r="B38" s="21"/>
      <c r="C38" s="21"/>
      <c r="D38" s="21"/>
      <c r="E38" s="21"/>
      <c r="F38" s="21"/>
      <c r="G38" s="21"/>
      <c r="H38" s="21"/>
      <c r="I38" s="21"/>
      <c r="J38" s="21"/>
      <c r="K38" s="21"/>
      <c r="L38" s="21"/>
      <c r="M38" s="21"/>
      <c r="N38" s="21"/>
      <c r="O38" s="21"/>
      <c r="P38" s="21"/>
      <c r="Q38" s="21"/>
      <c r="R38" s="21"/>
      <c r="S38" s="21"/>
      <c r="T38" s="21"/>
      <c r="U38" s="21"/>
      <c r="V38" s="21"/>
      <c r="W38" s="21"/>
      <c r="X38" s="21"/>
      <c r="Y38" s="21"/>
    </row>
    <row r="39" spans="1:25"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c r="Y39" s="21"/>
    </row>
    <row r="40" spans="1:25" x14ac:dyDescent="0.3">
      <c r="A40" s="21"/>
      <c r="B40" s="21"/>
      <c r="C40" s="21"/>
      <c r="D40" s="21"/>
      <c r="E40" s="21"/>
      <c r="F40" s="21"/>
      <c r="G40" s="21"/>
      <c r="H40" s="21"/>
      <c r="I40" s="21"/>
      <c r="J40" s="21"/>
      <c r="K40" s="21"/>
      <c r="L40" s="21"/>
      <c r="M40" s="21"/>
      <c r="N40" s="21"/>
      <c r="O40" s="21"/>
      <c r="P40" s="21"/>
      <c r="Q40" s="21"/>
      <c r="R40" s="21"/>
      <c r="S40" s="21"/>
      <c r="T40" s="21"/>
      <c r="U40" s="21"/>
      <c r="V40" s="21"/>
      <c r="W40" s="21"/>
      <c r="X40" s="21"/>
      <c r="Y40" s="21"/>
    </row>
    <row r="41" spans="1:25" x14ac:dyDescent="0.3">
      <c r="A41" s="21"/>
      <c r="B41" s="21"/>
      <c r="C41" s="21"/>
      <c r="D41" s="21"/>
      <c r="E41" s="21"/>
      <c r="F41" s="21"/>
      <c r="G41" s="21"/>
      <c r="H41" s="21"/>
      <c r="I41" s="21"/>
      <c r="J41" s="21"/>
      <c r="K41" s="21"/>
      <c r="L41" s="21"/>
      <c r="M41" s="21"/>
      <c r="N41" s="21"/>
      <c r="O41" s="21"/>
      <c r="P41" s="21"/>
      <c r="Q41" s="21"/>
      <c r="R41" s="21"/>
      <c r="S41" s="21"/>
      <c r="T41" s="21"/>
      <c r="U41" s="21"/>
      <c r="V41" s="21"/>
      <c r="W41" s="21"/>
      <c r="X41" s="21"/>
      <c r="Y41" s="21"/>
    </row>
    <row r="42" spans="1:25" x14ac:dyDescent="0.3">
      <c r="A42" s="21"/>
      <c r="B42" s="21"/>
      <c r="C42" s="21"/>
      <c r="D42" s="21"/>
      <c r="E42" s="21"/>
      <c r="F42" s="21"/>
      <c r="G42" s="21"/>
      <c r="H42" s="21"/>
      <c r="I42" s="21"/>
      <c r="J42" s="21"/>
      <c r="K42" s="21"/>
      <c r="L42" s="21"/>
      <c r="M42" s="21"/>
      <c r="N42" s="21"/>
      <c r="O42" s="21"/>
      <c r="P42" s="21"/>
      <c r="Q42" s="21"/>
      <c r="R42" s="21"/>
      <c r="S42" s="21"/>
      <c r="T42" s="21"/>
      <c r="U42" s="21"/>
      <c r="V42" s="21"/>
      <c r="W42" s="21"/>
      <c r="X42" s="21"/>
      <c r="Y42" s="21"/>
    </row>
    <row r="43" spans="1:25" x14ac:dyDescent="0.3">
      <c r="A43" s="21"/>
      <c r="B43" s="21"/>
      <c r="C43" s="21"/>
      <c r="D43" s="21"/>
      <c r="E43" s="21"/>
      <c r="F43" s="21"/>
      <c r="G43" s="21"/>
      <c r="H43" s="21"/>
      <c r="I43" s="21"/>
      <c r="J43" s="21"/>
      <c r="K43" s="21"/>
      <c r="L43" s="21"/>
      <c r="M43" s="21"/>
      <c r="N43" s="21"/>
      <c r="O43" s="21"/>
      <c r="P43" s="21"/>
      <c r="Q43" s="21"/>
      <c r="R43" s="21"/>
      <c r="S43" s="21"/>
      <c r="T43" s="21"/>
      <c r="U43" s="21"/>
      <c r="V43" s="21"/>
      <c r="W43" s="21"/>
      <c r="X43" s="21"/>
      <c r="Y43" s="21"/>
    </row>
    <row r="44" spans="1:25" x14ac:dyDescent="0.3">
      <c r="A44" s="21"/>
      <c r="B44" s="21"/>
      <c r="C44" s="21"/>
      <c r="D44" s="21"/>
      <c r="E44" s="21"/>
      <c r="F44" s="21"/>
      <c r="G44" s="21"/>
      <c r="H44" s="21"/>
      <c r="I44" s="21"/>
      <c r="J44" s="21"/>
      <c r="K44" s="21"/>
      <c r="L44" s="21"/>
      <c r="M44" s="21"/>
      <c r="N44" s="21"/>
      <c r="O44" s="21"/>
      <c r="P44" s="21"/>
      <c r="Q44" s="21"/>
      <c r="R44" s="21"/>
      <c r="S44" s="21"/>
      <c r="T44" s="21"/>
      <c r="U44" s="21"/>
      <c r="V44" s="21"/>
      <c r="W44" s="21"/>
      <c r="X44" s="21"/>
      <c r="Y44" s="21"/>
    </row>
    <row r="45" spans="1:25" x14ac:dyDescent="0.3">
      <c r="A45" s="21"/>
      <c r="B45" s="21"/>
      <c r="C45" s="21"/>
      <c r="D45" s="21"/>
      <c r="E45" s="21"/>
      <c r="F45" s="21"/>
      <c r="G45" s="21"/>
      <c r="H45" s="21"/>
      <c r="I45" s="21"/>
      <c r="J45" s="21"/>
      <c r="K45" s="21"/>
      <c r="L45" s="21"/>
      <c r="M45" s="21"/>
      <c r="N45" s="21"/>
      <c r="O45" s="21"/>
      <c r="P45" s="21"/>
      <c r="Q45" s="21"/>
      <c r="R45" s="21"/>
      <c r="S45" s="21"/>
      <c r="T45" s="21"/>
      <c r="U45" s="21"/>
      <c r="V45" s="21"/>
      <c r="W45" s="21"/>
      <c r="X45" s="21"/>
      <c r="Y45" s="21"/>
    </row>
    <row r="46" spans="1:25" x14ac:dyDescent="0.3">
      <c r="A46" s="21"/>
      <c r="B46" s="21"/>
      <c r="C46" s="21"/>
      <c r="D46" s="21"/>
      <c r="E46" s="21"/>
      <c r="F46" s="21"/>
      <c r="G46" s="21"/>
      <c r="H46" s="21"/>
      <c r="I46" s="21"/>
      <c r="J46" s="21"/>
      <c r="K46" s="21"/>
      <c r="L46" s="21"/>
      <c r="M46" s="21"/>
      <c r="N46" s="21"/>
      <c r="O46" s="21"/>
      <c r="P46" s="21"/>
      <c r="Q46" s="21"/>
      <c r="R46" s="21"/>
      <c r="S46" s="21"/>
      <c r="T46" s="21"/>
      <c r="U46" s="21"/>
      <c r="V46" s="21"/>
      <c r="W46" s="21"/>
      <c r="X46" s="21"/>
      <c r="Y46" s="21"/>
    </row>
    <row r="47" spans="1:25"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spans="1:25" x14ac:dyDescent="0.3">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spans="1:25" x14ac:dyDescent="0.3">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spans="1:25" x14ac:dyDescent="0.3">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spans="1:25" x14ac:dyDescent="0.3">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spans="1:25" x14ac:dyDescent="0.3">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spans="1:25" x14ac:dyDescent="0.3">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spans="1:25" x14ac:dyDescent="0.3">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spans="1:25" x14ac:dyDescent="0.3">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spans="1:25" x14ac:dyDescent="0.3">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x14ac:dyDescent="0.3">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spans="1:25" x14ac:dyDescent="0.3">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spans="1:25" x14ac:dyDescent="0.3">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spans="1:25" x14ac:dyDescent="0.3">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sheetData>
  <sheetProtection sheet="1" objects="1" scenarios="1"/>
  <mergeCells count="1">
    <mergeCell ref="A1:Q1"/>
  </mergeCells>
  <hyperlinks>
    <hyperlink ref="F4" r:id="rId1" xr:uid="{4B9243B2-3B59-4541-B10E-F6C35265270D}"/>
    <hyperlink ref="E4" r:id="rId2" xr:uid="{BF2B63A6-223F-4349-BEC1-88709F8D7ECC}"/>
    <hyperlink ref="A7" r:id="rId3" display="https://www.loom.com/share/5ab35dc936d740678edd70e5c91fd494" xr:uid="{B425F21F-F488-4019-BF38-FA840B66B68C}"/>
    <hyperlink ref="J7" r:id="rId4" display="https://www.loom.com/share/3452a9a4aac842fbaad7190f11ceb80c" xr:uid="{A0A9EE6A-05A8-4288-A27A-CAC11739CFBC}"/>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DD24-48B6-4C53-AF59-4977113FFAD4}">
  <dimension ref="A1:AF48"/>
  <sheetViews>
    <sheetView topLeftCell="A16" zoomScaleNormal="100" workbookViewId="0">
      <selection activeCell="S61" sqref="S61"/>
    </sheetView>
  </sheetViews>
  <sheetFormatPr defaultRowHeight="14.4" outlineLevelCol="1" x14ac:dyDescent="0.3"/>
  <cols>
    <col min="1" max="1" width="3.44140625" customWidth="1"/>
    <col min="2" max="2" width="29.5546875" customWidth="1"/>
    <col min="3" max="3" width="7.77734375" style="1" customWidth="1"/>
    <col min="4" max="4" width="8.33203125" style="1" customWidth="1"/>
    <col min="5" max="5" width="11.88671875" style="1" hidden="1" customWidth="1" outlineLevel="1"/>
    <col min="6" max="6" width="9.88671875" style="1" hidden="1" customWidth="1" outlineLevel="1"/>
    <col min="7" max="7" width="16.77734375" hidden="1" customWidth="1" outlineLevel="1"/>
    <col min="8" max="8" width="12" hidden="1" customWidth="1" outlineLevel="1"/>
    <col min="9" max="9" width="3.44140625" style="1" customWidth="1" collapsed="1"/>
    <col min="10" max="10" width="37.6640625" customWidth="1"/>
    <col min="11" max="11" width="14.109375" customWidth="1"/>
    <col min="12" max="12" width="9.109375" hidden="1" customWidth="1" outlineLevel="1"/>
    <col min="13" max="13" width="11" hidden="1" customWidth="1" outlineLevel="1"/>
    <col min="14" max="14" width="15.33203125" hidden="1" customWidth="1" outlineLevel="1"/>
    <col min="15" max="15" width="12.77734375" hidden="1" customWidth="1" outlineLevel="1"/>
    <col min="16" max="16" width="3.44140625" customWidth="1" collapsed="1"/>
    <col min="18" max="18" width="11.6640625" customWidth="1"/>
    <col min="21" max="21" width="12.6640625" customWidth="1"/>
    <col min="22" max="22" width="8.88671875" hidden="1" customWidth="1"/>
    <col min="23" max="23" width="19" customWidth="1"/>
  </cols>
  <sheetData>
    <row r="1" spans="1:32" ht="15.75" customHeight="1" thickBot="1" x14ac:dyDescent="0.35">
      <c r="A1" s="21"/>
      <c r="B1" s="155" t="s">
        <v>71</v>
      </c>
      <c r="C1" s="155"/>
      <c r="D1" s="155"/>
      <c r="E1" s="155"/>
      <c r="F1" s="155"/>
      <c r="G1" s="155"/>
      <c r="H1" s="155"/>
      <c r="I1" s="155"/>
      <c r="J1" s="155"/>
      <c r="K1" s="155"/>
      <c r="L1" s="21"/>
      <c r="M1" s="21"/>
      <c r="N1" s="21"/>
      <c r="O1" s="21"/>
      <c r="P1" s="21"/>
      <c r="Q1" s="21"/>
      <c r="R1" s="21"/>
      <c r="S1" s="21"/>
      <c r="T1" s="21"/>
      <c r="U1" s="21"/>
      <c r="V1" s="21"/>
      <c r="W1" s="21"/>
      <c r="X1" s="21"/>
      <c r="Y1" s="21"/>
      <c r="Z1" s="21"/>
      <c r="AA1" s="21"/>
      <c r="AB1" s="21"/>
      <c r="AC1" s="21"/>
      <c r="AD1" s="21"/>
      <c r="AE1" s="21"/>
      <c r="AF1" s="21"/>
    </row>
    <row r="2" spans="1:32" ht="27" customHeight="1" thickBot="1" x14ac:dyDescent="0.5">
      <c r="A2" s="21"/>
      <c r="B2" s="155"/>
      <c r="C2" s="155"/>
      <c r="D2" s="155"/>
      <c r="E2" s="155"/>
      <c r="F2" s="155"/>
      <c r="G2" s="155"/>
      <c r="H2" s="155"/>
      <c r="I2" s="155"/>
      <c r="J2" s="155"/>
      <c r="K2" s="155"/>
      <c r="L2" s="21"/>
      <c r="M2" s="21"/>
      <c r="N2" s="21"/>
      <c r="O2" s="21"/>
      <c r="P2" s="21"/>
      <c r="Q2" s="151" t="s">
        <v>65</v>
      </c>
      <c r="R2" s="152"/>
      <c r="S2" s="152"/>
      <c r="T2" s="46"/>
      <c r="U2" s="47">
        <f>IFERROR(SUM(U5:U11),"")</f>
        <v>0</v>
      </c>
      <c r="V2" s="21"/>
      <c r="W2" s="80"/>
      <c r="X2" s="21"/>
      <c r="Y2" s="21"/>
      <c r="Z2" s="21"/>
      <c r="AA2" s="21"/>
      <c r="AB2" s="21"/>
      <c r="AC2" s="21"/>
      <c r="AD2" s="21"/>
      <c r="AE2" s="21"/>
      <c r="AF2" s="21"/>
    </row>
    <row r="3" spans="1:32" ht="15" customHeight="1" x14ac:dyDescent="0.45">
      <c r="A3" s="21"/>
      <c r="B3" s="43" t="s">
        <v>26</v>
      </c>
      <c r="C3" s="44"/>
      <c r="D3" s="44"/>
      <c r="E3" s="103"/>
      <c r="F3" s="103"/>
      <c r="G3" s="72" t="s">
        <v>83</v>
      </c>
      <c r="H3" s="100" t="s">
        <v>82</v>
      </c>
      <c r="I3" s="2"/>
      <c r="J3" s="43" t="s">
        <v>25</v>
      </c>
      <c r="K3" s="44"/>
      <c r="L3" s="21"/>
      <c r="M3" s="21"/>
      <c r="N3" s="159" t="s">
        <v>22</v>
      </c>
      <c r="O3" s="160"/>
      <c r="P3" s="21"/>
      <c r="Q3" s="59"/>
      <c r="R3" s="59"/>
      <c r="S3" s="59"/>
      <c r="T3" s="60"/>
      <c r="U3" s="61"/>
      <c r="V3" s="21"/>
      <c r="W3" s="21"/>
      <c r="X3" s="21"/>
      <c r="Y3" s="21"/>
      <c r="Z3" s="21"/>
      <c r="AA3" s="21"/>
      <c r="AB3" s="21"/>
      <c r="AC3" s="21"/>
      <c r="AD3" s="21"/>
      <c r="AE3" s="21"/>
      <c r="AF3" s="21"/>
    </row>
    <row r="4" spans="1:32" ht="15" thickBot="1" x14ac:dyDescent="0.35">
      <c r="A4" s="21"/>
      <c r="B4" s="23" t="s">
        <v>1</v>
      </c>
      <c r="C4" s="156"/>
      <c r="D4" s="156"/>
      <c r="E4" s="116" t="str">
        <f>C4&amp;" "&amp;C7</f>
        <v xml:space="preserve"> </v>
      </c>
      <c r="F4" s="116" t="e">
        <f>VLOOKUP(E4,'Web Design'!$G$4:$H$12,2,FALSE)</f>
        <v>#N/A</v>
      </c>
      <c r="G4" s="73" t="s">
        <v>36</v>
      </c>
      <c r="H4" s="93">
        <v>6</v>
      </c>
      <c r="I4" s="2"/>
      <c r="J4" s="36" t="s">
        <v>0</v>
      </c>
      <c r="K4" s="148">
        <v>60</v>
      </c>
      <c r="L4" s="21"/>
      <c r="M4" s="21"/>
      <c r="N4" s="76" t="s">
        <v>47</v>
      </c>
      <c r="O4" s="142">
        <v>0.15</v>
      </c>
      <c r="P4" s="21"/>
      <c r="Q4" s="31" t="s">
        <v>61</v>
      </c>
      <c r="R4" s="32"/>
      <c r="S4" s="32"/>
      <c r="T4" s="32"/>
      <c r="U4" s="33"/>
      <c r="V4" s="21"/>
      <c r="W4" s="78"/>
      <c r="X4" s="78"/>
      <c r="Y4" s="81"/>
      <c r="Z4" s="21"/>
      <c r="AA4" s="21"/>
      <c r="AB4" s="21"/>
      <c r="AC4" s="21"/>
      <c r="AD4" s="21"/>
      <c r="AE4" s="21"/>
      <c r="AF4" s="21"/>
    </row>
    <row r="5" spans="1:32" x14ac:dyDescent="0.3">
      <c r="A5" s="21"/>
      <c r="B5" s="23" t="s">
        <v>80</v>
      </c>
      <c r="C5" s="158"/>
      <c r="D5" s="158"/>
      <c r="E5" s="103">
        <v>1</v>
      </c>
      <c r="F5" s="103" t="str">
        <f>IF(C5="","",E5*C5)</f>
        <v/>
      </c>
      <c r="G5" s="65" t="s">
        <v>39</v>
      </c>
      <c r="H5" s="94">
        <v>7</v>
      </c>
      <c r="I5" s="2"/>
      <c r="J5" s="21"/>
      <c r="K5" s="21"/>
      <c r="L5" s="21"/>
      <c r="M5" s="21"/>
      <c r="N5" s="76" t="s">
        <v>48</v>
      </c>
      <c r="O5" s="142">
        <v>0</v>
      </c>
      <c r="P5" s="21"/>
      <c r="Q5" s="11" t="s">
        <v>53</v>
      </c>
      <c r="R5" s="12"/>
      <c r="S5" s="13"/>
      <c r="T5" s="13"/>
      <c r="U5" s="14" t="str">
        <f>IFERROR(IF(K4*F30=0,"",K4*F30),"")</f>
        <v/>
      </c>
      <c r="V5" s="21"/>
      <c r="W5" s="78"/>
      <c r="X5" s="78"/>
      <c r="Y5" s="81"/>
      <c r="Z5" s="21"/>
      <c r="AA5" s="21"/>
      <c r="AB5" s="21"/>
      <c r="AC5" s="21"/>
      <c r="AD5" s="21"/>
      <c r="AE5" s="21"/>
      <c r="AF5" s="21"/>
    </row>
    <row r="6" spans="1:32" ht="15" thickBot="1" x14ac:dyDescent="0.35">
      <c r="A6" s="21"/>
      <c r="B6" s="23" t="s">
        <v>81</v>
      </c>
      <c r="C6" s="158"/>
      <c r="D6" s="158"/>
      <c r="E6" s="103">
        <v>0.5</v>
      </c>
      <c r="F6" s="103" t="str">
        <f>IF(C6="","",E6*C6)</f>
        <v/>
      </c>
      <c r="G6" s="74" t="s">
        <v>40</v>
      </c>
      <c r="H6" s="94">
        <v>8</v>
      </c>
      <c r="I6" s="2"/>
      <c r="J6" s="45" t="s">
        <v>27</v>
      </c>
      <c r="K6" s="44"/>
      <c r="L6" s="124" t="str">
        <f>IFERROR(VLOOKUP(K7,N4:O6,2,FALSE),"")</f>
        <v/>
      </c>
      <c r="M6" s="119" t="str">
        <f>IFERROR(U5*L6,"")</f>
        <v/>
      </c>
      <c r="N6" s="77" t="s">
        <v>49</v>
      </c>
      <c r="O6" s="143">
        <v>-0.15</v>
      </c>
      <c r="P6" s="21"/>
      <c r="Q6" s="9" t="s">
        <v>24</v>
      </c>
      <c r="R6" s="3"/>
      <c r="S6" s="4"/>
      <c r="T6" s="4"/>
      <c r="U6" s="8" t="str">
        <f>IF(M12=0,"",M12)</f>
        <v/>
      </c>
      <c r="V6" s="21"/>
      <c r="W6" s="78"/>
      <c r="X6" s="21"/>
      <c r="Y6" s="21"/>
      <c r="Z6" s="21"/>
      <c r="AA6" s="21"/>
      <c r="AB6" s="21"/>
      <c r="AC6" s="21"/>
      <c r="AD6" s="21"/>
      <c r="AE6" s="21"/>
      <c r="AF6" s="21"/>
    </row>
    <row r="7" spans="1:32" x14ac:dyDescent="0.3">
      <c r="A7" s="21"/>
      <c r="B7" s="24" t="s">
        <v>2</v>
      </c>
      <c r="C7" s="157"/>
      <c r="D7" s="157"/>
      <c r="E7" s="117" t="s">
        <v>45</v>
      </c>
      <c r="F7" s="117" t="e">
        <f>SUM(F5:F6)*F4</f>
        <v>#N/A</v>
      </c>
      <c r="G7" s="65" t="s">
        <v>37</v>
      </c>
      <c r="H7" s="94">
        <v>10</v>
      </c>
      <c r="I7" s="2"/>
      <c r="J7" s="30" t="s">
        <v>22</v>
      </c>
      <c r="K7" s="52"/>
      <c r="L7" s="133" t="str">
        <f>IFERROR(VLOOKUP(K8,N12:O14,2,FALSE),"")</f>
        <v/>
      </c>
      <c r="M7" s="126" t="str">
        <f>IFERROR(U5*L7,"")</f>
        <v/>
      </c>
      <c r="N7" s="159" t="s">
        <v>67</v>
      </c>
      <c r="O7" s="160"/>
      <c r="P7" s="21"/>
      <c r="Q7" s="9" t="s">
        <v>54</v>
      </c>
      <c r="R7" s="3"/>
      <c r="S7" s="4"/>
      <c r="T7" s="4"/>
      <c r="U7" s="8" t="str">
        <f>IF(M13=0,"",M13)</f>
        <v/>
      </c>
      <c r="V7" s="21"/>
      <c r="W7" s="10"/>
      <c r="X7" s="21"/>
      <c r="Y7" s="79"/>
      <c r="Z7" s="21"/>
      <c r="AA7" s="21"/>
      <c r="AB7" s="21"/>
      <c r="AC7" s="21"/>
      <c r="AD7" s="21"/>
      <c r="AE7" s="21"/>
      <c r="AF7" s="21"/>
    </row>
    <row r="8" spans="1:32" x14ac:dyDescent="0.3">
      <c r="A8" s="21"/>
      <c r="B8" s="28" t="s">
        <v>88</v>
      </c>
      <c r="C8" s="101" t="s">
        <v>76</v>
      </c>
      <c r="D8" s="104" t="s">
        <v>97</v>
      </c>
      <c r="E8" s="103"/>
      <c r="F8" s="103"/>
      <c r="G8" s="74" t="s">
        <v>41</v>
      </c>
      <c r="H8" s="94">
        <v>12</v>
      </c>
      <c r="I8" s="2"/>
      <c r="J8" s="30" t="s">
        <v>23</v>
      </c>
      <c r="K8" s="52"/>
      <c r="L8" s="84"/>
      <c r="M8" s="85"/>
      <c r="N8" s="145" t="s">
        <v>68</v>
      </c>
      <c r="O8" s="142">
        <v>0</v>
      </c>
      <c r="P8" s="21"/>
      <c r="Q8" s="9" t="s">
        <v>55</v>
      </c>
      <c r="R8" s="3"/>
      <c r="S8" s="4"/>
      <c r="T8" s="4"/>
      <c r="U8" s="8" t="str">
        <f>IF(M14=0,"",M14)</f>
        <v/>
      </c>
      <c r="V8" s="21"/>
      <c r="W8" s="10"/>
      <c r="X8" s="21"/>
      <c r="Y8" s="79"/>
      <c r="Z8" s="21"/>
      <c r="AA8" s="21"/>
      <c r="AB8" s="21"/>
      <c r="AC8" s="21"/>
      <c r="AD8" s="21"/>
      <c r="AE8" s="21"/>
      <c r="AF8" s="21"/>
    </row>
    <row r="9" spans="1:32" ht="15" thickBot="1" x14ac:dyDescent="0.35">
      <c r="A9" s="21"/>
      <c r="B9" s="25" t="s">
        <v>3</v>
      </c>
      <c r="C9" s="52"/>
      <c r="D9" s="52">
        <v>6</v>
      </c>
      <c r="E9" s="110">
        <f t="shared" ref="E9:E16" si="0">C9*D9</f>
        <v>0</v>
      </c>
      <c r="F9" s="103"/>
      <c r="G9" s="65" t="s">
        <v>42</v>
      </c>
      <c r="H9" s="94">
        <v>13</v>
      </c>
      <c r="I9" s="2"/>
      <c r="J9" s="35" t="s">
        <v>67</v>
      </c>
      <c r="K9" s="58"/>
      <c r="L9" s="125" t="str">
        <f>IFERROR(VLOOKUP(K9,N8:O10,2,FALSE),"")</f>
        <v/>
      </c>
      <c r="M9" s="120" t="str">
        <f>IFERROR(IF(U5*L9=0,"",U5*L9),"")</f>
        <v/>
      </c>
      <c r="N9" s="146" t="s">
        <v>69</v>
      </c>
      <c r="O9" s="142">
        <v>0.25</v>
      </c>
      <c r="P9" s="21"/>
      <c r="Q9" s="17" t="s">
        <v>66</v>
      </c>
      <c r="R9" s="18"/>
      <c r="S9" s="19"/>
      <c r="T9" s="19"/>
      <c r="U9" s="20" t="str">
        <f>IFERROR(IF(L19=0,"",U5*L19),"")</f>
        <v/>
      </c>
      <c r="V9" s="21"/>
      <c r="W9" s="10"/>
      <c r="X9" s="21"/>
      <c r="Y9" s="79"/>
      <c r="Z9" s="21"/>
      <c r="AA9" s="21"/>
      <c r="AB9" s="21"/>
      <c r="AC9" s="21"/>
      <c r="AD9" s="21"/>
      <c r="AE9" s="21"/>
      <c r="AF9" s="21"/>
    </row>
    <row r="10" spans="1:32" ht="15" thickBot="1" x14ac:dyDescent="0.35">
      <c r="A10" s="21"/>
      <c r="B10" s="25" t="s">
        <v>4</v>
      </c>
      <c r="C10" s="52"/>
      <c r="D10" s="106">
        <v>6</v>
      </c>
      <c r="E10" s="111">
        <f t="shared" si="0"/>
        <v>0</v>
      </c>
      <c r="F10" s="103"/>
      <c r="G10" s="74" t="s">
        <v>38</v>
      </c>
      <c r="H10" s="94">
        <v>14</v>
      </c>
      <c r="I10" s="2"/>
      <c r="J10" s="5"/>
      <c r="K10" s="2"/>
      <c r="L10" s="86"/>
      <c r="M10" s="86"/>
      <c r="N10" s="77" t="s">
        <v>70</v>
      </c>
      <c r="O10" s="143">
        <v>0.5</v>
      </c>
      <c r="P10" s="21"/>
      <c r="Q10" s="9" t="s">
        <v>98</v>
      </c>
      <c r="R10" s="3"/>
      <c r="S10" s="4"/>
      <c r="T10" s="4"/>
      <c r="U10" s="8" t="str">
        <f>IFERROR(IF(SUM(M6:M9)=0,"",SUM(M6:M9)),"")</f>
        <v/>
      </c>
      <c r="V10" s="21"/>
      <c r="W10" s="21"/>
      <c r="X10" s="21"/>
      <c r="Y10" s="21"/>
      <c r="Z10" s="21"/>
      <c r="AA10" s="21"/>
      <c r="AB10" s="21"/>
      <c r="AC10" s="21"/>
      <c r="AD10" s="21"/>
      <c r="AE10" s="21"/>
      <c r="AF10" s="21"/>
    </row>
    <row r="11" spans="1:32" ht="15" thickBot="1" x14ac:dyDescent="0.35">
      <c r="A11" s="21"/>
      <c r="B11" s="25" t="s">
        <v>5</v>
      </c>
      <c r="C11" s="52"/>
      <c r="D11" s="106">
        <v>6</v>
      </c>
      <c r="E11" s="111">
        <f t="shared" si="0"/>
        <v>0</v>
      </c>
      <c r="F11" s="103"/>
      <c r="G11" s="65" t="s">
        <v>43</v>
      </c>
      <c r="H11" s="94">
        <v>16</v>
      </c>
      <c r="I11" s="2"/>
      <c r="J11" s="45" t="s">
        <v>87</v>
      </c>
      <c r="K11" s="44"/>
      <c r="L11" s="86"/>
      <c r="M11" s="86"/>
      <c r="N11" s="159" t="s">
        <v>23</v>
      </c>
      <c r="O11" s="160"/>
      <c r="P11" s="21"/>
      <c r="Q11" s="37" t="s">
        <v>56</v>
      </c>
      <c r="R11" s="38"/>
      <c r="S11" s="27"/>
      <c r="T11" s="27"/>
      <c r="U11" s="39" t="str">
        <f>IF(L15=0,"",L15)</f>
        <v/>
      </c>
      <c r="V11" s="21"/>
      <c r="W11" s="78"/>
      <c r="X11" s="78"/>
      <c r="Y11" s="78"/>
      <c r="Z11" s="21"/>
      <c r="AA11" s="21"/>
      <c r="AB11" s="21"/>
      <c r="AC11" s="21"/>
      <c r="AD11" s="21"/>
      <c r="AE11" s="21"/>
      <c r="AF11" s="21"/>
    </row>
    <row r="12" spans="1:32" ht="15" thickBot="1" x14ac:dyDescent="0.35">
      <c r="A12" s="21"/>
      <c r="B12" s="25" t="s">
        <v>6</v>
      </c>
      <c r="C12" s="52"/>
      <c r="D12" s="52">
        <v>6</v>
      </c>
      <c r="E12" s="111">
        <f t="shared" si="0"/>
        <v>0</v>
      </c>
      <c r="F12" s="103"/>
      <c r="G12" s="75" t="s">
        <v>44</v>
      </c>
      <c r="H12" s="95">
        <v>18</v>
      </c>
      <c r="I12" s="2"/>
      <c r="J12" s="30" t="s">
        <v>24</v>
      </c>
      <c r="K12" s="55">
        <v>0.2</v>
      </c>
      <c r="L12" s="86"/>
      <c r="M12" s="121" t="str">
        <f>IFERROR(K12*U5,"")</f>
        <v/>
      </c>
      <c r="N12" s="76" t="s">
        <v>50</v>
      </c>
      <c r="O12" s="142">
        <v>0</v>
      </c>
      <c r="P12" s="21"/>
      <c r="Q12" s="5"/>
      <c r="R12" s="6"/>
      <c r="S12" s="2"/>
      <c r="T12" s="2"/>
      <c r="U12" s="7"/>
      <c r="V12" s="21"/>
      <c r="W12" s="10"/>
      <c r="X12" s="21"/>
      <c r="Y12" s="79"/>
      <c r="Z12" s="21"/>
      <c r="AA12" s="21"/>
      <c r="AB12" s="21"/>
      <c r="AC12" s="21"/>
      <c r="AD12" s="21"/>
      <c r="AE12" s="21"/>
      <c r="AF12" s="21"/>
    </row>
    <row r="13" spans="1:32" x14ac:dyDescent="0.3">
      <c r="A13" s="21"/>
      <c r="B13" s="25" t="s">
        <v>7</v>
      </c>
      <c r="C13" s="52"/>
      <c r="D13" s="106">
        <v>6</v>
      </c>
      <c r="E13" s="111">
        <f t="shared" si="0"/>
        <v>0</v>
      </c>
      <c r="F13" s="108"/>
      <c r="G13" s="21"/>
      <c r="H13" s="21"/>
      <c r="I13" s="2"/>
      <c r="J13" s="30" t="s">
        <v>28</v>
      </c>
      <c r="K13" s="56"/>
      <c r="L13" s="86"/>
      <c r="M13" s="122" t="str">
        <f>IFERROR(K13*U5,"")</f>
        <v/>
      </c>
      <c r="N13" s="76" t="s">
        <v>51</v>
      </c>
      <c r="O13" s="142">
        <v>-0.1</v>
      </c>
      <c r="P13" s="21"/>
      <c r="Q13" s="31" t="s">
        <v>59</v>
      </c>
      <c r="R13" s="34"/>
      <c r="S13" s="32"/>
      <c r="T13" s="32"/>
      <c r="U13" s="33"/>
      <c r="V13" s="21" t="s">
        <v>34</v>
      </c>
      <c r="W13" s="10"/>
      <c r="X13" s="21"/>
      <c r="Y13" s="79"/>
      <c r="Z13" s="21"/>
      <c r="AA13" s="21"/>
      <c r="AB13" s="21"/>
      <c r="AC13" s="21"/>
      <c r="AD13" s="21"/>
      <c r="AE13" s="21"/>
      <c r="AF13" s="21"/>
    </row>
    <row r="14" spans="1:32" ht="15" thickBot="1" x14ac:dyDescent="0.35">
      <c r="A14" s="21"/>
      <c r="B14" s="25" t="s">
        <v>8</v>
      </c>
      <c r="C14" s="52"/>
      <c r="D14" s="106">
        <v>6</v>
      </c>
      <c r="E14" s="111">
        <f t="shared" si="0"/>
        <v>0</v>
      </c>
      <c r="F14" s="108"/>
      <c r="G14" s="21"/>
      <c r="H14" s="21"/>
      <c r="I14" s="2"/>
      <c r="J14" s="30" t="s">
        <v>29</v>
      </c>
      <c r="K14" s="56"/>
      <c r="L14" s="84"/>
      <c r="M14" s="123" t="str">
        <f>IFERROR(K14*U5,"")</f>
        <v/>
      </c>
      <c r="N14" s="77" t="s">
        <v>52</v>
      </c>
      <c r="O14" s="143">
        <v>-0.15</v>
      </c>
      <c r="P14" s="21"/>
      <c r="Q14" s="40" t="s">
        <v>57</v>
      </c>
      <c r="R14" s="41"/>
      <c r="S14" s="41"/>
      <c r="T14" s="41"/>
      <c r="U14" s="42" t="str">
        <f>IF(U2*K16=0,"",U2*K16)</f>
        <v/>
      </c>
      <c r="V14" s="21"/>
      <c r="W14" s="10"/>
      <c r="X14" s="21"/>
      <c r="Y14" s="79"/>
      <c r="Z14" s="21"/>
      <c r="AA14" s="21"/>
      <c r="AB14" s="21"/>
      <c r="AC14" s="21"/>
      <c r="AD14" s="21"/>
      <c r="AE14" s="21"/>
      <c r="AF14" s="21"/>
    </row>
    <row r="15" spans="1:32" ht="15" thickBot="1" x14ac:dyDescent="0.35">
      <c r="A15" s="21"/>
      <c r="B15" s="25" t="s">
        <v>9</v>
      </c>
      <c r="C15" s="52"/>
      <c r="D15" s="106">
        <v>6</v>
      </c>
      <c r="E15" s="111">
        <f t="shared" si="0"/>
        <v>0</v>
      </c>
      <c r="F15" s="108"/>
      <c r="G15" s="21"/>
      <c r="H15" s="21"/>
      <c r="I15" s="2"/>
      <c r="J15" s="30" t="s">
        <v>30</v>
      </c>
      <c r="K15" s="55">
        <v>0.3</v>
      </c>
      <c r="L15" s="118">
        <f>IFERROR(SUM(U5:U10)*K15,"")</f>
        <v>0</v>
      </c>
      <c r="M15" s="85"/>
      <c r="N15" s="21"/>
      <c r="O15" s="21"/>
      <c r="P15" s="21"/>
      <c r="Q15" s="5"/>
      <c r="R15" s="2"/>
      <c r="S15" s="2"/>
      <c r="T15" s="2"/>
      <c r="U15" s="7"/>
      <c r="V15" s="21"/>
      <c r="W15" s="21"/>
      <c r="X15" s="21"/>
      <c r="Y15" s="21"/>
      <c r="Z15" s="21"/>
      <c r="AA15" s="21"/>
      <c r="AB15" s="21"/>
      <c r="AC15" s="21"/>
      <c r="AD15" s="21"/>
      <c r="AE15" s="21"/>
      <c r="AF15" s="21"/>
    </row>
    <row r="16" spans="1:32" ht="15" thickBot="1" x14ac:dyDescent="0.35">
      <c r="A16" s="21"/>
      <c r="B16" s="22" t="s">
        <v>10</v>
      </c>
      <c r="C16" s="53"/>
      <c r="D16" s="107">
        <v>6</v>
      </c>
      <c r="E16" s="111">
        <f t="shared" si="0"/>
        <v>0</v>
      </c>
      <c r="F16" s="108"/>
      <c r="G16" s="21"/>
      <c r="H16" s="21"/>
      <c r="I16" s="2"/>
      <c r="J16" s="35" t="s">
        <v>58</v>
      </c>
      <c r="K16" s="57">
        <v>0.5</v>
      </c>
      <c r="L16" s="86"/>
      <c r="M16" s="86"/>
      <c r="N16" s="159" t="s">
        <v>89</v>
      </c>
      <c r="O16" s="160"/>
      <c r="P16" s="21"/>
      <c r="Q16" s="31" t="s">
        <v>62</v>
      </c>
      <c r="R16" s="32"/>
      <c r="S16" s="32"/>
      <c r="T16" s="32"/>
      <c r="U16" s="33"/>
      <c r="V16" s="21"/>
      <c r="W16" s="21"/>
      <c r="X16" s="21"/>
      <c r="Y16" s="21"/>
      <c r="Z16" s="21"/>
      <c r="AA16" s="21"/>
      <c r="AB16" s="21"/>
      <c r="AC16" s="21"/>
      <c r="AD16" s="21"/>
      <c r="AE16" s="21"/>
      <c r="AF16" s="21"/>
    </row>
    <row r="17" spans="1:32" x14ac:dyDescent="0.3">
      <c r="A17" s="21"/>
      <c r="B17" s="29" t="s">
        <v>11</v>
      </c>
      <c r="C17" s="102" t="s">
        <v>76</v>
      </c>
      <c r="D17" s="105" t="s">
        <v>97</v>
      </c>
      <c r="E17" s="111">
        <f>SUM(E9:E16)</f>
        <v>0</v>
      </c>
      <c r="F17" s="108"/>
      <c r="G17" s="21"/>
      <c r="H17" s="21"/>
      <c r="I17" s="2"/>
      <c r="J17" s="21"/>
      <c r="K17" s="2"/>
      <c r="L17" s="85"/>
      <c r="M17" s="86"/>
      <c r="N17" s="76" t="s">
        <v>90</v>
      </c>
      <c r="O17" s="144">
        <v>-0.1</v>
      </c>
      <c r="P17" s="21"/>
      <c r="Q17" s="11" t="s">
        <v>60</v>
      </c>
      <c r="R17" s="13"/>
      <c r="S17" s="13"/>
      <c r="T17" s="13"/>
      <c r="U17" s="15" t="str">
        <f>IFERROR(V17&amp;" hrs","")</f>
        <v/>
      </c>
      <c r="V17" s="128" t="e">
        <f>F30</f>
        <v>#N/A</v>
      </c>
      <c r="W17" s="21"/>
      <c r="X17" s="21"/>
      <c r="Y17" s="21"/>
      <c r="Z17" s="21"/>
      <c r="AA17" s="21"/>
      <c r="AB17" s="21"/>
      <c r="AC17" s="21"/>
      <c r="AD17" s="21"/>
      <c r="AE17" s="21"/>
      <c r="AF17" s="21"/>
    </row>
    <row r="18" spans="1:32" ht="15" thickBot="1" x14ac:dyDescent="0.35">
      <c r="A18" s="21"/>
      <c r="B18" s="25" t="s">
        <v>12</v>
      </c>
      <c r="C18" s="52"/>
      <c r="D18" s="52">
        <v>1</v>
      </c>
      <c r="E18" s="111">
        <f t="shared" ref="E18:E28" si="1">D18*C18</f>
        <v>0</v>
      </c>
      <c r="F18" s="108"/>
      <c r="G18" s="21"/>
      <c r="H18" s="21"/>
      <c r="I18" s="2"/>
      <c r="J18" s="45" t="s">
        <v>31</v>
      </c>
      <c r="K18" s="44"/>
      <c r="L18" s="86"/>
      <c r="M18" s="86"/>
      <c r="N18" s="76">
        <v>1</v>
      </c>
      <c r="O18" s="142">
        <v>0</v>
      </c>
      <c r="P18" s="21"/>
      <c r="Q18" s="48" t="s">
        <v>63</v>
      </c>
      <c r="R18" s="49"/>
      <c r="S18" s="49"/>
      <c r="T18" s="49"/>
      <c r="U18" s="50" t="str">
        <f>IFERROR(IF(V18=0,"",V18&amp;" hrs"),"")</f>
        <v/>
      </c>
      <c r="V18" s="129" t="e">
        <f>IF(K21="",0,ROUNDUP(F30*K21,0))</f>
        <v>#N/A</v>
      </c>
      <c r="W18" s="21"/>
      <c r="X18" s="21"/>
      <c r="Y18" s="21"/>
      <c r="Z18" s="21"/>
      <c r="AA18" s="21"/>
      <c r="AB18" s="21"/>
      <c r="AC18" s="21"/>
      <c r="AD18" s="21"/>
      <c r="AE18" s="21"/>
      <c r="AF18" s="21"/>
    </row>
    <row r="19" spans="1:32" ht="20.399999999999999" customHeight="1" thickBot="1" x14ac:dyDescent="0.5">
      <c r="A19" s="21"/>
      <c r="B19" s="25" t="s">
        <v>13</v>
      </c>
      <c r="C19" s="52"/>
      <c r="D19" s="52">
        <v>1</v>
      </c>
      <c r="E19" s="111">
        <f t="shared" si="1"/>
        <v>0</v>
      </c>
      <c r="F19" s="108"/>
      <c r="G19" s="21"/>
      <c r="H19" s="21"/>
      <c r="I19" s="2"/>
      <c r="J19" s="30" t="s">
        <v>89</v>
      </c>
      <c r="K19" s="52"/>
      <c r="L19" s="127" t="str">
        <f>IFERROR(VLOOKUP(K19,N17:O22,2,FALSE),"")</f>
        <v/>
      </c>
      <c r="M19" s="86"/>
      <c r="N19" s="76">
        <v>2</v>
      </c>
      <c r="O19" s="142">
        <v>0.05</v>
      </c>
      <c r="P19" s="21"/>
      <c r="Q19" s="153" t="s">
        <v>64</v>
      </c>
      <c r="R19" s="154"/>
      <c r="S19" s="154"/>
      <c r="T19" s="51"/>
      <c r="U19" s="62" t="str">
        <f>IFERROR(ROUNDUP((V17+V18)/K20,0)&amp;" weeks","")</f>
        <v/>
      </c>
      <c r="V19" s="21"/>
      <c r="W19" s="21"/>
      <c r="X19" s="21"/>
      <c r="Y19" s="21"/>
      <c r="Z19" s="21"/>
      <c r="AA19" s="21"/>
      <c r="AB19" s="21"/>
      <c r="AC19" s="21"/>
      <c r="AD19" s="21"/>
      <c r="AE19" s="21"/>
      <c r="AF19" s="21"/>
    </row>
    <row r="20" spans="1:32" x14ac:dyDescent="0.3">
      <c r="A20" s="21"/>
      <c r="B20" s="25" t="s">
        <v>14</v>
      </c>
      <c r="C20" s="52"/>
      <c r="D20" s="52">
        <v>1</v>
      </c>
      <c r="E20" s="111">
        <f t="shared" si="1"/>
        <v>0</v>
      </c>
      <c r="F20" s="108"/>
      <c r="G20" s="21"/>
      <c r="H20" s="21"/>
      <c r="I20" s="2"/>
      <c r="J20" s="30" t="s">
        <v>32</v>
      </c>
      <c r="K20" s="52">
        <v>10</v>
      </c>
      <c r="L20" s="86"/>
      <c r="M20" s="86"/>
      <c r="N20" s="76">
        <v>3</v>
      </c>
      <c r="O20" s="142">
        <v>0.1</v>
      </c>
      <c r="P20" s="21"/>
      <c r="Q20" s="21"/>
      <c r="R20" s="21"/>
      <c r="S20" s="21"/>
      <c r="T20" s="21"/>
      <c r="U20" s="21"/>
      <c r="V20" s="21"/>
      <c r="W20" s="21"/>
      <c r="X20" s="21"/>
      <c r="Y20" s="21"/>
      <c r="Z20" s="21"/>
      <c r="AA20" s="21"/>
      <c r="AB20" s="21"/>
      <c r="AC20" s="21"/>
      <c r="AD20" s="21"/>
      <c r="AE20" s="21"/>
      <c r="AF20" s="21"/>
    </row>
    <row r="21" spans="1:32" ht="15" thickBot="1" x14ac:dyDescent="0.35">
      <c r="A21" s="21"/>
      <c r="B21" s="25" t="s">
        <v>15</v>
      </c>
      <c r="C21" s="52"/>
      <c r="D21" s="52">
        <v>1</v>
      </c>
      <c r="E21" s="111">
        <f t="shared" si="1"/>
        <v>0</v>
      </c>
      <c r="F21" s="108"/>
      <c r="G21" s="21"/>
      <c r="H21" s="21"/>
      <c r="I21" s="2"/>
      <c r="J21" s="35" t="s">
        <v>33</v>
      </c>
      <c r="K21" s="63">
        <v>0.25</v>
      </c>
      <c r="L21" s="86"/>
      <c r="M21" s="86"/>
      <c r="N21" s="76">
        <v>4</v>
      </c>
      <c r="O21" s="142">
        <v>0.2</v>
      </c>
      <c r="P21" s="21"/>
      <c r="Q21" s="21"/>
      <c r="R21" s="21"/>
      <c r="S21" s="21"/>
      <c r="T21" s="21"/>
      <c r="U21" s="21"/>
      <c r="V21" s="21"/>
      <c r="W21" s="21"/>
      <c r="X21" s="21"/>
      <c r="Y21" s="21"/>
      <c r="Z21" s="21"/>
      <c r="AA21" s="21"/>
      <c r="AB21" s="21"/>
      <c r="AC21" s="21"/>
      <c r="AD21" s="21"/>
      <c r="AE21" s="21"/>
      <c r="AF21" s="21"/>
    </row>
    <row r="22" spans="1:32" ht="15" thickBot="1" x14ac:dyDescent="0.35">
      <c r="A22" s="21"/>
      <c r="B22" s="25" t="s">
        <v>16</v>
      </c>
      <c r="C22" s="52"/>
      <c r="D22" s="52">
        <v>1</v>
      </c>
      <c r="E22" s="111">
        <f t="shared" si="1"/>
        <v>0</v>
      </c>
      <c r="F22" s="108"/>
      <c r="G22" s="21"/>
      <c r="H22" s="21"/>
      <c r="I22" s="2"/>
      <c r="J22" s="21"/>
      <c r="K22" s="21"/>
      <c r="L22" s="86"/>
      <c r="M22" s="86"/>
      <c r="N22" s="77">
        <v>5</v>
      </c>
      <c r="O22" s="143">
        <v>0.25</v>
      </c>
      <c r="P22" s="21"/>
      <c r="Q22" s="21"/>
      <c r="R22" s="21"/>
      <c r="S22" s="21"/>
      <c r="T22" s="21"/>
      <c r="U22" s="21"/>
      <c r="V22" s="21"/>
      <c r="W22" s="21"/>
      <c r="X22" s="21"/>
      <c r="Y22" s="21"/>
      <c r="Z22" s="21"/>
      <c r="AA22" s="21"/>
      <c r="AB22" s="21"/>
      <c r="AC22" s="21"/>
      <c r="AD22" s="21"/>
      <c r="AE22" s="21"/>
      <c r="AF22" s="21"/>
    </row>
    <row r="23" spans="1:32" x14ac:dyDescent="0.3">
      <c r="A23" s="21"/>
      <c r="B23" s="25" t="s">
        <v>17</v>
      </c>
      <c r="C23" s="52"/>
      <c r="D23" s="52">
        <v>1</v>
      </c>
      <c r="E23" s="111">
        <f t="shared" si="1"/>
        <v>0</v>
      </c>
      <c r="F23" s="108"/>
      <c r="G23" s="21"/>
      <c r="H23" s="21"/>
      <c r="I23" s="2"/>
      <c r="J23" s="21"/>
      <c r="K23" s="21"/>
      <c r="L23" s="86"/>
      <c r="M23" s="86"/>
      <c r="N23" s="21"/>
      <c r="O23" s="2"/>
      <c r="P23" s="21"/>
      <c r="Q23" s="21"/>
      <c r="R23" s="21"/>
      <c r="S23" s="21"/>
      <c r="T23" s="21"/>
      <c r="U23" s="21"/>
      <c r="V23" s="21"/>
      <c r="W23" s="21"/>
      <c r="X23" s="21"/>
      <c r="Y23" s="21"/>
      <c r="Z23" s="21"/>
      <c r="AA23" s="21"/>
      <c r="AB23" s="21"/>
      <c r="AC23" s="21"/>
      <c r="AD23" s="21"/>
      <c r="AE23" s="21"/>
      <c r="AF23" s="21"/>
    </row>
    <row r="24" spans="1:32" x14ac:dyDescent="0.3">
      <c r="A24" s="21"/>
      <c r="B24" s="25" t="s">
        <v>18</v>
      </c>
      <c r="C24" s="52"/>
      <c r="D24" s="52">
        <v>1</v>
      </c>
      <c r="E24" s="111">
        <f t="shared" si="1"/>
        <v>0</v>
      </c>
      <c r="F24" s="108"/>
      <c r="G24" s="21"/>
      <c r="H24" s="21"/>
      <c r="I24" s="2"/>
      <c r="J24" s="21"/>
      <c r="K24" s="21"/>
      <c r="L24" s="86"/>
      <c r="M24" s="86"/>
      <c r="N24" s="2"/>
      <c r="O24" s="89"/>
      <c r="P24" s="21"/>
      <c r="Q24" s="21"/>
      <c r="R24" s="21"/>
      <c r="S24" s="21"/>
      <c r="T24" s="21"/>
      <c r="U24" s="21"/>
      <c r="V24" s="21"/>
      <c r="W24" s="21"/>
      <c r="X24" s="21"/>
      <c r="Y24" s="21"/>
      <c r="Z24" s="21"/>
      <c r="AA24" s="21"/>
      <c r="AB24" s="21"/>
      <c r="AC24" s="21"/>
      <c r="AD24" s="21"/>
      <c r="AE24" s="21"/>
      <c r="AF24" s="21"/>
    </row>
    <row r="25" spans="1:32" x14ac:dyDescent="0.3">
      <c r="A25" s="21"/>
      <c r="B25" s="25" t="s">
        <v>19</v>
      </c>
      <c r="C25" s="52"/>
      <c r="D25" s="52">
        <v>1</v>
      </c>
      <c r="E25" s="111">
        <f t="shared" si="1"/>
        <v>0</v>
      </c>
      <c r="F25" s="108"/>
      <c r="G25" s="21"/>
      <c r="H25" s="21"/>
      <c r="I25" s="2"/>
      <c r="J25" s="21"/>
      <c r="K25" s="21"/>
      <c r="L25" s="86"/>
      <c r="M25" s="86"/>
      <c r="N25" s="2"/>
      <c r="O25" s="89"/>
      <c r="P25" s="21"/>
      <c r="Q25" s="21"/>
      <c r="R25" s="21"/>
      <c r="S25" s="21"/>
      <c r="T25" s="21"/>
      <c r="U25" s="21"/>
      <c r="V25" s="21"/>
      <c r="W25" s="21"/>
      <c r="X25" s="21"/>
      <c r="Y25" s="21"/>
      <c r="Z25" s="21"/>
      <c r="AA25" s="21"/>
      <c r="AB25" s="21"/>
      <c r="AC25" s="21"/>
      <c r="AD25" s="21"/>
      <c r="AE25" s="21"/>
      <c r="AF25" s="21"/>
    </row>
    <row r="26" spans="1:32" x14ac:dyDescent="0.3">
      <c r="A26" s="21"/>
      <c r="B26" s="25" t="s">
        <v>20</v>
      </c>
      <c r="C26" s="52"/>
      <c r="D26" s="52">
        <v>1</v>
      </c>
      <c r="E26" s="111">
        <f t="shared" si="1"/>
        <v>0</v>
      </c>
      <c r="F26" s="108"/>
      <c r="G26" s="21"/>
      <c r="H26" s="21"/>
      <c r="I26" s="2"/>
      <c r="J26" s="21"/>
      <c r="K26" s="21"/>
      <c r="L26" s="86"/>
      <c r="M26" s="86"/>
      <c r="N26" s="2"/>
      <c r="O26" s="89"/>
      <c r="P26" s="21"/>
      <c r="Q26" s="21"/>
      <c r="R26" s="21"/>
      <c r="S26" s="21"/>
      <c r="T26" s="21"/>
      <c r="U26" s="21"/>
      <c r="V26" s="21"/>
      <c r="W26" s="21"/>
      <c r="X26" s="21"/>
      <c r="Y26" s="21"/>
      <c r="Z26" s="21"/>
      <c r="AA26" s="21"/>
      <c r="AB26" s="21"/>
      <c r="AC26" s="21"/>
      <c r="AD26" s="21"/>
      <c r="AE26" s="21"/>
      <c r="AF26" s="21"/>
    </row>
    <row r="27" spans="1:32" x14ac:dyDescent="0.3">
      <c r="A27" s="21"/>
      <c r="B27" s="25" t="s">
        <v>21</v>
      </c>
      <c r="C27" s="52"/>
      <c r="D27" s="52">
        <v>1</v>
      </c>
      <c r="E27" s="111">
        <f t="shared" si="1"/>
        <v>0</v>
      </c>
      <c r="F27" s="108"/>
      <c r="G27" s="21"/>
      <c r="H27" s="21"/>
      <c r="I27" s="2"/>
      <c r="J27" s="21"/>
      <c r="K27" s="21"/>
      <c r="L27" s="86"/>
      <c r="M27" s="86"/>
      <c r="N27" s="2"/>
      <c r="O27" s="89"/>
      <c r="P27" s="21"/>
      <c r="Q27" s="21"/>
      <c r="R27" s="21"/>
      <c r="S27" s="21"/>
      <c r="T27" s="21"/>
      <c r="U27" s="21"/>
      <c r="V27" s="21"/>
      <c r="W27" s="21"/>
      <c r="X27" s="21"/>
      <c r="Y27" s="21"/>
      <c r="Z27" s="21"/>
      <c r="AA27" s="21"/>
      <c r="AB27" s="21"/>
      <c r="AC27" s="21"/>
      <c r="AD27" s="21"/>
      <c r="AE27" s="21"/>
      <c r="AF27" s="21"/>
    </row>
    <row r="28" spans="1:32" ht="15" thickBot="1" x14ac:dyDescent="0.35">
      <c r="A28" s="21"/>
      <c r="B28" s="26" t="s">
        <v>10</v>
      </c>
      <c r="C28" s="54"/>
      <c r="D28" s="54">
        <v>1</v>
      </c>
      <c r="E28" s="112">
        <f t="shared" si="1"/>
        <v>0</v>
      </c>
      <c r="F28" s="108"/>
      <c r="G28" s="21"/>
      <c r="H28" s="21"/>
      <c r="I28" s="2"/>
      <c r="J28" s="21"/>
      <c r="K28" s="21"/>
      <c r="L28" s="86"/>
      <c r="M28" s="86"/>
      <c r="N28" s="2"/>
      <c r="O28" s="89"/>
      <c r="P28" s="21"/>
      <c r="Q28" s="21"/>
      <c r="R28" s="21"/>
      <c r="S28" s="21"/>
      <c r="T28" s="21"/>
      <c r="U28" s="21"/>
      <c r="V28" s="21"/>
      <c r="W28" s="21"/>
      <c r="X28" s="21"/>
      <c r="Y28" s="21"/>
      <c r="Z28" s="21"/>
      <c r="AA28" s="21"/>
      <c r="AB28" s="21"/>
      <c r="AC28" s="21"/>
      <c r="AD28" s="21"/>
      <c r="AE28" s="21"/>
      <c r="AF28" s="21"/>
    </row>
    <row r="29" spans="1:32" x14ac:dyDescent="0.3">
      <c r="A29" s="21"/>
      <c r="B29" s="22"/>
      <c r="C29" s="2"/>
      <c r="D29" s="103"/>
      <c r="E29" s="103"/>
      <c r="F29" s="113">
        <f>SUM(E18:E28)</f>
        <v>0</v>
      </c>
      <c r="G29" s="108"/>
      <c r="H29" s="21"/>
      <c r="I29" s="2"/>
      <c r="J29" s="21"/>
      <c r="L29" s="86"/>
      <c r="M29" s="86"/>
      <c r="N29" s="21"/>
      <c r="O29" s="21"/>
      <c r="P29" s="21"/>
      <c r="Q29" s="21"/>
      <c r="R29" s="21"/>
      <c r="S29" s="21"/>
      <c r="T29" s="21"/>
      <c r="U29" s="21"/>
      <c r="V29" s="21"/>
      <c r="W29" s="21"/>
      <c r="X29" s="21"/>
      <c r="Y29" s="21"/>
      <c r="Z29" s="21"/>
      <c r="AA29" s="21"/>
      <c r="AB29" s="21"/>
      <c r="AC29" s="21"/>
      <c r="AD29" s="21"/>
      <c r="AE29" s="21"/>
      <c r="AF29" s="21"/>
    </row>
    <row r="30" spans="1:32" x14ac:dyDescent="0.3">
      <c r="A30" s="21"/>
      <c r="B30" s="21"/>
      <c r="C30" s="82"/>
      <c r="D30" s="103"/>
      <c r="E30" s="109" t="s">
        <v>46</v>
      </c>
      <c r="F30" s="115" t="e">
        <f>SUM(F7,E17,F29)</f>
        <v>#N/A</v>
      </c>
      <c r="G30" s="108"/>
      <c r="H30" s="21"/>
      <c r="I30" s="2"/>
      <c r="J30" s="21"/>
      <c r="K30" s="21"/>
      <c r="L30" s="21"/>
      <c r="M30" s="21"/>
      <c r="N30" s="21"/>
      <c r="O30" s="21"/>
      <c r="P30" s="21"/>
      <c r="Q30" s="21"/>
      <c r="R30" s="21"/>
      <c r="S30" s="21"/>
      <c r="T30" s="21"/>
      <c r="U30" s="21"/>
      <c r="V30" s="21"/>
      <c r="W30" s="21"/>
      <c r="X30" s="21"/>
      <c r="Y30" s="21"/>
      <c r="Z30" s="21"/>
      <c r="AA30" s="21"/>
      <c r="AB30" s="21"/>
      <c r="AC30" s="21"/>
      <c r="AD30" s="21"/>
      <c r="AE30" s="21"/>
      <c r="AF30" s="21"/>
    </row>
    <row r="31" spans="1:32" x14ac:dyDescent="0.3">
      <c r="A31" s="21"/>
      <c r="B31" s="21"/>
      <c r="C31" s="2"/>
      <c r="D31" s="103"/>
      <c r="E31" s="103"/>
      <c r="F31" s="103"/>
      <c r="G31" s="108"/>
      <c r="H31" s="21"/>
      <c r="I31" s="2"/>
      <c r="J31" s="21"/>
      <c r="K31" s="21"/>
      <c r="L31" s="21"/>
      <c r="M31" s="21"/>
      <c r="N31" s="89"/>
      <c r="O31" s="21"/>
      <c r="P31" s="21"/>
      <c r="Q31" s="21"/>
      <c r="R31" s="21"/>
      <c r="S31" s="21"/>
      <c r="T31" s="21"/>
      <c r="U31" s="21"/>
      <c r="V31" s="21"/>
      <c r="W31" s="21"/>
      <c r="X31" s="21"/>
      <c r="Y31" s="21"/>
      <c r="Z31" s="21"/>
      <c r="AA31" s="21"/>
      <c r="AB31" s="21"/>
      <c r="AC31" s="21"/>
      <c r="AD31" s="21"/>
      <c r="AE31" s="21"/>
      <c r="AF31" s="21"/>
    </row>
    <row r="32" spans="1:32" x14ac:dyDescent="0.3">
      <c r="A32" s="21"/>
      <c r="B32" s="21"/>
      <c r="C32" s="2"/>
      <c r="D32" s="103"/>
      <c r="E32" s="103"/>
      <c r="F32" s="103"/>
      <c r="G32" s="108"/>
      <c r="H32" s="21"/>
      <c r="I32" s="2"/>
      <c r="J32" s="21"/>
      <c r="K32" s="21"/>
      <c r="L32" s="21"/>
      <c r="M32" s="21"/>
      <c r="N32" s="21"/>
      <c r="O32" s="21"/>
      <c r="P32" s="21"/>
      <c r="Q32" s="21"/>
      <c r="R32" s="21"/>
      <c r="S32" s="21"/>
      <c r="T32" s="21"/>
      <c r="U32" s="21"/>
      <c r="V32" s="21"/>
      <c r="W32" s="21"/>
      <c r="X32" s="21"/>
      <c r="Y32" s="21"/>
      <c r="Z32" s="21"/>
      <c r="AA32" s="21"/>
      <c r="AB32" s="21"/>
      <c r="AC32" s="21"/>
      <c r="AD32" s="21"/>
      <c r="AE32" s="21"/>
      <c r="AF32" s="21"/>
    </row>
    <row r="33" spans="1:32" x14ac:dyDescent="0.3">
      <c r="A33" s="21"/>
      <c r="B33" s="21"/>
      <c r="C33" s="2"/>
      <c r="D33" s="103"/>
      <c r="E33" s="103"/>
      <c r="F33" s="103"/>
      <c r="G33" s="108"/>
      <c r="H33" s="21"/>
      <c r="I33" s="2"/>
      <c r="J33" s="21"/>
      <c r="K33" s="21"/>
      <c r="L33" s="21"/>
      <c r="M33" s="21"/>
      <c r="N33" s="21"/>
      <c r="O33" s="21"/>
      <c r="P33" s="21"/>
      <c r="Q33" s="21"/>
      <c r="R33" s="21"/>
      <c r="S33" s="21"/>
      <c r="T33" s="21"/>
      <c r="U33" s="21"/>
      <c r="V33" s="21"/>
      <c r="W33" s="21"/>
      <c r="X33" s="21"/>
      <c r="Y33" s="21"/>
      <c r="Z33" s="21"/>
      <c r="AA33" s="21"/>
      <c r="AB33" s="21"/>
      <c r="AC33" s="21"/>
      <c r="AD33" s="21"/>
      <c r="AE33" s="21"/>
      <c r="AF33" s="21"/>
    </row>
    <row r="34" spans="1:32" x14ac:dyDescent="0.3">
      <c r="A34" s="21"/>
      <c r="B34" s="21"/>
      <c r="C34" s="2"/>
      <c r="D34" s="2"/>
      <c r="E34" s="2"/>
      <c r="F34" s="2"/>
      <c r="G34" s="21"/>
      <c r="H34" s="21"/>
      <c r="I34" s="2"/>
      <c r="J34" s="21"/>
      <c r="K34" s="21"/>
      <c r="L34" s="21"/>
      <c r="M34" s="21"/>
      <c r="N34" s="21"/>
      <c r="O34" s="21"/>
      <c r="P34" s="21"/>
      <c r="Q34" s="21"/>
      <c r="R34" s="21"/>
      <c r="S34" s="21"/>
      <c r="T34" s="21"/>
      <c r="U34" s="21"/>
      <c r="V34" s="21"/>
      <c r="W34" s="21"/>
      <c r="X34" s="21"/>
      <c r="Y34" s="21"/>
      <c r="Z34" s="21"/>
      <c r="AA34" s="21"/>
      <c r="AB34" s="21"/>
      <c r="AC34" s="21"/>
      <c r="AD34" s="21"/>
      <c r="AE34" s="21"/>
      <c r="AF34" s="21"/>
    </row>
    <row r="35" spans="1:32" x14ac:dyDescent="0.3">
      <c r="A35" s="21"/>
      <c r="B35" s="21"/>
      <c r="C35" s="2"/>
      <c r="D35" s="2"/>
      <c r="E35" s="2"/>
      <c r="F35" s="2"/>
      <c r="G35" s="21"/>
      <c r="H35" s="21"/>
      <c r="I35" s="2"/>
      <c r="J35" s="21"/>
      <c r="K35" s="21"/>
      <c r="L35" s="21"/>
      <c r="M35" s="21"/>
      <c r="N35" s="21"/>
      <c r="O35" s="21"/>
      <c r="P35" s="21"/>
      <c r="Q35" s="21"/>
      <c r="R35" s="21"/>
      <c r="S35" s="21"/>
      <c r="T35" s="21"/>
      <c r="U35" s="21"/>
      <c r="V35" s="21"/>
      <c r="W35" s="21"/>
      <c r="X35" s="21"/>
      <c r="Y35" s="21"/>
      <c r="Z35" s="21"/>
      <c r="AA35" s="21"/>
      <c r="AB35" s="21"/>
      <c r="AC35" s="21"/>
      <c r="AD35" s="21"/>
      <c r="AE35" s="21"/>
      <c r="AF35" s="21"/>
    </row>
    <row r="36" spans="1:32" x14ac:dyDescent="0.3">
      <c r="A36" s="21"/>
      <c r="B36" s="21"/>
      <c r="C36" s="2"/>
      <c r="D36" s="2"/>
      <c r="E36" s="2"/>
      <c r="F36" s="2"/>
      <c r="G36" s="21"/>
      <c r="H36" s="21"/>
      <c r="I36" s="2"/>
      <c r="J36" s="21"/>
      <c r="K36" s="21"/>
      <c r="L36" s="21"/>
      <c r="M36" s="21"/>
      <c r="N36" s="21"/>
      <c r="O36" s="21"/>
      <c r="P36" s="21"/>
      <c r="Q36" s="21"/>
      <c r="R36" s="21"/>
      <c r="S36" s="21"/>
      <c r="T36" s="21"/>
      <c r="U36" s="21"/>
      <c r="V36" s="21"/>
      <c r="W36" s="21"/>
      <c r="X36" s="21"/>
      <c r="Y36" s="21"/>
      <c r="Z36" s="21"/>
      <c r="AA36" s="21"/>
      <c r="AB36" s="21"/>
      <c r="AC36" s="21"/>
      <c r="AD36" s="21"/>
      <c r="AE36" s="21"/>
      <c r="AF36" s="21"/>
    </row>
    <row r="37" spans="1:32" x14ac:dyDescent="0.3">
      <c r="A37" s="21"/>
      <c r="B37" s="21"/>
      <c r="C37" s="2"/>
      <c r="D37" s="2"/>
      <c r="E37" s="2"/>
      <c r="F37" s="2"/>
      <c r="G37" s="21"/>
      <c r="H37" s="21"/>
      <c r="I37" s="2"/>
      <c r="J37" s="21"/>
      <c r="K37" s="21"/>
      <c r="L37" s="21"/>
      <c r="M37" s="21"/>
      <c r="N37" s="21"/>
      <c r="O37" s="21"/>
      <c r="P37" s="21"/>
      <c r="Q37" s="21"/>
      <c r="R37" s="21"/>
      <c r="S37" s="21"/>
      <c r="T37" s="21"/>
      <c r="U37" s="21"/>
      <c r="V37" s="21"/>
      <c r="W37" s="21"/>
      <c r="X37" s="21"/>
      <c r="Y37" s="21"/>
      <c r="Z37" s="21"/>
      <c r="AA37" s="21"/>
      <c r="AB37" s="21"/>
      <c r="AC37" s="21"/>
      <c r="AD37" s="21"/>
      <c r="AE37" s="21"/>
      <c r="AF37" s="21"/>
    </row>
    <row r="38" spans="1:32" x14ac:dyDescent="0.3">
      <c r="A38" s="21"/>
      <c r="B38" s="21"/>
      <c r="C38" s="2"/>
      <c r="D38" s="2"/>
      <c r="E38" s="2"/>
      <c r="F38" s="2"/>
      <c r="G38" s="21"/>
      <c r="H38" s="21"/>
      <c r="I38" s="2"/>
      <c r="J38" s="21"/>
      <c r="K38" s="21"/>
      <c r="L38" s="21"/>
      <c r="M38" s="21"/>
      <c r="N38" s="21"/>
      <c r="O38" s="21"/>
      <c r="P38" s="21"/>
      <c r="Q38" s="21"/>
      <c r="R38" s="21"/>
      <c r="S38" s="21"/>
      <c r="T38" s="21"/>
      <c r="U38" s="21"/>
      <c r="V38" s="21"/>
      <c r="W38" s="21"/>
      <c r="X38" s="21"/>
      <c r="Y38" s="21"/>
      <c r="Z38" s="21"/>
      <c r="AA38" s="21"/>
      <c r="AB38" s="21"/>
      <c r="AC38" s="21"/>
      <c r="AD38" s="21"/>
      <c r="AE38" s="21"/>
      <c r="AF38" s="21"/>
    </row>
    <row r="39" spans="1:32" x14ac:dyDescent="0.3">
      <c r="A39" s="21"/>
      <c r="B39" s="21"/>
      <c r="C39" s="2"/>
      <c r="D39" s="2"/>
      <c r="E39" s="2"/>
      <c r="F39" s="2"/>
      <c r="G39" s="21"/>
      <c r="H39" s="21"/>
      <c r="I39" s="2"/>
      <c r="J39" s="21"/>
      <c r="K39" s="21"/>
      <c r="L39" s="21"/>
      <c r="M39" s="21"/>
      <c r="N39" s="21"/>
      <c r="O39" s="21"/>
      <c r="P39" s="21"/>
      <c r="Q39" s="21"/>
      <c r="R39" s="21"/>
      <c r="S39" s="21"/>
      <c r="T39" s="21"/>
      <c r="U39" s="21"/>
      <c r="V39" s="21"/>
      <c r="W39" s="21"/>
      <c r="X39" s="21"/>
      <c r="Y39" s="21"/>
      <c r="Z39" s="21"/>
      <c r="AA39" s="21"/>
      <c r="AB39" s="21"/>
      <c r="AC39" s="21"/>
      <c r="AD39" s="21"/>
      <c r="AE39" s="21"/>
      <c r="AF39" s="21"/>
    </row>
    <row r="40" spans="1:32" x14ac:dyDescent="0.3">
      <c r="A40" s="21"/>
      <c r="B40" s="21"/>
      <c r="C40" s="2"/>
      <c r="D40" s="2"/>
      <c r="E40" s="2"/>
      <c r="F40" s="2"/>
      <c r="G40" s="21"/>
      <c r="H40" s="21"/>
      <c r="I40" s="2"/>
      <c r="J40" s="21"/>
      <c r="K40" s="21"/>
      <c r="L40" s="21"/>
      <c r="M40" s="21"/>
      <c r="N40" s="21"/>
      <c r="O40" s="21"/>
      <c r="P40" s="21"/>
      <c r="Q40" s="21"/>
      <c r="R40" s="21"/>
      <c r="S40" s="21"/>
      <c r="T40" s="21"/>
      <c r="U40" s="21"/>
      <c r="V40" s="21"/>
      <c r="W40" s="21"/>
      <c r="X40" s="21"/>
      <c r="Y40" s="21"/>
      <c r="Z40" s="21"/>
      <c r="AA40" s="21"/>
      <c r="AB40" s="21"/>
      <c r="AC40" s="21"/>
      <c r="AD40" s="21"/>
      <c r="AE40" s="21"/>
      <c r="AF40" s="21"/>
    </row>
    <row r="41" spans="1:32" x14ac:dyDescent="0.3">
      <c r="A41" s="21"/>
      <c r="B41" s="21"/>
      <c r="C41" s="2"/>
      <c r="D41" s="2"/>
      <c r="E41" s="2"/>
      <c r="F41" s="2"/>
      <c r="G41" s="21"/>
      <c r="H41" s="21"/>
      <c r="I41" s="2"/>
      <c r="J41" s="21"/>
      <c r="K41" s="21"/>
      <c r="L41" s="21"/>
      <c r="M41" s="21"/>
      <c r="N41" s="21"/>
      <c r="O41" s="21"/>
      <c r="P41" s="21"/>
      <c r="Q41" s="21"/>
      <c r="R41" s="21"/>
      <c r="S41" s="21"/>
      <c r="T41" s="21"/>
      <c r="U41" s="21"/>
      <c r="V41" s="21"/>
      <c r="W41" s="21"/>
      <c r="X41" s="21"/>
      <c r="Y41" s="21"/>
      <c r="Z41" s="21"/>
      <c r="AA41" s="21"/>
      <c r="AB41" s="21"/>
      <c r="AC41" s="21"/>
      <c r="AD41" s="21"/>
      <c r="AE41" s="21"/>
      <c r="AF41" s="21"/>
    </row>
    <row r="42" spans="1:32" x14ac:dyDescent="0.3">
      <c r="A42" s="21"/>
      <c r="B42" s="21"/>
      <c r="C42" s="2"/>
      <c r="D42" s="2"/>
      <c r="E42" s="2"/>
      <c r="F42" s="2"/>
      <c r="G42" s="21"/>
      <c r="H42" s="21"/>
      <c r="I42" s="2"/>
      <c r="J42" s="21"/>
      <c r="K42" s="21"/>
      <c r="L42" s="21"/>
      <c r="M42" s="21"/>
      <c r="N42" s="21"/>
      <c r="O42" s="21"/>
      <c r="P42" s="21"/>
      <c r="Q42" s="21"/>
      <c r="R42" s="21"/>
      <c r="S42" s="21"/>
      <c r="T42" s="21"/>
      <c r="U42" s="21"/>
      <c r="V42" s="21"/>
      <c r="W42" s="21"/>
      <c r="X42" s="21"/>
      <c r="Y42" s="21"/>
      <c r="Z42" s="21"/>
      <c r="AA42" s="21"/>
      <c r="AB42" s="21"/>
      <c r="AC42" s="21"/>
      <c r="AD42" s="21"/>
      <c r="AE42" s="21"/>
      <c r="AF42" s="21"/>
    </row>
    <row r="43" spans="1:32" x14ac:dyDescent="0.3">
      <c r="A43" s="21"/>
      <c r="B43" s="21"/>
      <c r="C43" s="2"/>
      <c r="D43" s="2"/>
      <c r="E43" s="2"/>
      <c r="F43" s="2"/>
      <c r="G43" s="21"/>
      <c r="H43" s="21"/>
      <c r="I43" s="2"/>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x14ac:dyDescent="0.3">
      <c r="A44" s="21"/>
      <c r="B44" s="21"/>
      <c r="C44" s="2"/>
      <c r="D44" s="2"/>
      <c r="E44" s="2"/>
      <c r="F44" s="2"/>
      <c r="G44" s="21"/>
      <c r="H44" s="21"/>
      <c r="I44" s="2"/>
      <c r="J44" s="21"/>
      <c r="K44" s="21"/>
      <c r="L44" s="21"/>
      <c r="M44" s="21"/>
      <c r="N44" s="21"/>
      <c r="O44" s="21"/>
      <c r="P44" s="21"/>
      <c r="Q44" s="21"/>
      <c r="R44" s="21"/>
      <c r="S44" s="21"/>
      <c r="T44" s="21"/>
      <c r="U44" s="21"/>
      <c r="V44" s="21"/>
      <c r="W44" s="21"/>
      <c r="X44" s="21"/>
      <c r="Y44" s="21"/>
      <c r="Z44" s="21"/>
      <c r="AA44" s="21"/>
      <c r="AB44" s="21"/>
      <c r="AC44" s="21"/>
      <c r="AD44" s="21"/>
      <c r="AE44" s="21"/>
      <c r="AF44" s="21"/>
    </row>
    <row r="45" spans="1:32" x14ac:dyDescent="0.3">
      <c r="A45" s="21"/>
      <c r="B45" s="21"/>
      <c r="C45" s="2"/>
      <c r="D45" s="2"/>
      <c r="E45" s="2"/>
      <c r="F45" s="2"/>
      <c r="G45" s="21"/>
      <c r="H45" s="21"/>
      <c r="I45" s="2"/>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x14ac:dyDescent="0.3">
      <c r="A46" s="21"/>
      <c r="B46" s="21"/>
      <c r="C46" s="2"/>
      <c r="D46" s="2"/>
      <c r="E46" s="2"/>
      <c r="F46" s="2"/>
      <c r="G46" s="21"/>
      <c r="H46" s="21"/>
      <c r="I46" s="2"/>
      <c r="J46" s="21"/>
      <c r="K46" s="21"/>
      <c r="L46" s="21"/>
      <c r="M46" s="21"/>
      <c r="N46" s="21"/>
      <c r="O46" s="21"/>
      <c r="P46" s="21"/>
      <c r="Q46" s="21"/>
      <c r="R46" s="21"/>
      <c r="S46" s="21"/>
      <c r="T46" s="21"/>
      <c r="U46" s="21"/>
      <c r="V46" s="21"/>
      <c r="W46" s="21"/>
      <c r="X46" s="21"/>
      <c r="Y46" s="21"/>
      <c r="Z46" s="21"/>
      <c r="AA46" s="21"/>
      <c r="AB46" s="21"/>
      <c r="AC46" s="21"/>
      <c r="AD46" s="21"/>
      <c r="AE46" s="21"/>
      <c r="AF46" s="21"/>
    </row>
    <row r="47" spans="1:32" x14ac:dyDescent="0.3">
      <c r="K47" s="16"/>
    </row>
    <row r="48" spans="1:32" x14ac:dyDescent="0.3">
      <c r="K48" s="16"/>
    </row>
  </sheetData>
  <sheetProtection sheet="1" objects="1" scenarios="1"/>
  <mergeCells count="11">
    <mergeCell ref="Q2:S2"/>
    <mergeCell ref="Q19:S19"/>
    <mergeCell ref="B1:K2"/>
    <mergeCell ref="C4:D4"/>
    <mergeCell ref="C7:D7"/>
    <mergeCell ref="C6:D6"/>
    <mergeCell ref="C5:D5"/>
    <mergeCell ref="N16:O16"/>
    <mergeCell ref="N11:O11"/>
    <mergeCell ref="N7:O7"/>
    <mergeCell ref="N3:O3"/>
  </mergeCells>
  <dataValidations count="6">
    <dataValidation type="list" allowBlank="1" showInputMessage="1" showErrorMessage="1" sqref="C4" xr:uid="{B4A1CC12-2232-4560-9432-41E9EA88F115}">
      <formula1>"Simple, Middling, Complex"</formula1>
    </dataValidation>
    <dataValidation type="list" allowBlank="1" showInputMessage="1" showErrorMessage="1" sqref="C7" xr:uid="{5EE2A9BE-874E-4682-ADC4-DB8A27373761}">
      <formula1>"Static, Medium, Complex"</formula1>
    </dataValidation>
    <dataValidation type="list" allowBlank="1" showInputMessage="1" showErrorMessage="1" sqref="K7" xr:uid="{702E6548-4B6E-4D08-960F-961FB4CD6ADD}">
      <formula1>"Boring, Biz as usual, Can't wait!"</formula1>
    </dataValidation>
    <dataValidation type="list" allowBlank="1" showInputMessage="1" showErrorMessage="1" sqref="K19" xr:uid="{9216523C-DF40-49BE-98DE-B248D968624D}">
      <formula1>"None,1,2,3,4,5"</formula1>
    </dataValidation>
    <dataValidation type="list" allowBlank="1" showInputMessage="1" showErrorMessage="1" sqref="K8 K10:K11" xr:uid="{A8438806-057A-4607-9AB4-817D62C2B66A}">
      <formula1>"Just money, Good portfolio, Life changer"</formula1>
    </dataValidation>
    <dataValidation type="list" allowBlank="1" showInputMessage="1" showErrorMessage="1" sqref="K9" xr:uid="{571DC3BD-4B24-4F4D-9189-8F4B7CA059F2}">
      <formula1>"'1-2, '3-5, 5+"</formula1>
    </dataValidation>
  </dataValidation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A80E-FBB6-45E3-9428-1A6F7C957C4E}">
  <dimension ref="A1:AF48"/>
  <sheetViews>
    <sheetView zoomScaleNormal="100" workbookViewId="0">
      <selection activeCell="P42" sqref="P42"/>
    </sheetView>
  </sheetViews>
  <sheetFormatPr defaultRowHeight="14.4" outlineLevelCol="1" x14ac:dyDescent="0.3"/>
  <cols>
    <col min="1" max="1" width="2.88671875" customWidth="1"/>
    <col min="2" max="2" width="29.5546875" customWidth="1"/>
    <col min="3" max="3" width="13.33203125" style="1" customWidth="1"/>
    <col min="4" max="4" width="10.109375" style="1" customWidth="1"/>
    <col min="5" max="6" width="9.44140625" style="1" hidden="1" customWidth="1" outlineLevel="1"/>
    <col min="7" max="7" width="2.88671875" style="1" customWidth="1" collapsed="1"/>
    <col min="8" max="8" width="36.88671875" customWidth="1"/>
    <col min="9" max="9" width="13.6640625" customWidth="1"/>
    <col min="10" max="11" width="4.44140625" hidden="1" customWidth="1" outlineLevel="1"/>
    <col min="12" max="12" width="11.109375" hidden="1" customWidth="1" outlineLevel="1"/>
    <col min="13" max="13" width="8.88671875" hidden="1" customWidth="1" outlineLevel="1"/>
    <col min="14" max="14" width="3.33203125" hidden="1" customWidth="1" outlineLevel="1"/>
    <col min="15" max="15" width="2.88671875" hidden="1" customWidth="1" outlineLevel="1"/>
    <col min="16" max="16" width="2.88671875" customWidth="1" collapsed="1"/>
    <col min="21" max="21" width="12.6640625" customWidth="1"/>
    <col min="22" max="22" width="8.88671875" hidden="1" customWidth="1"/>
  </cols>
  <sheetData>
    <row r="1" spans="1:32" ht="15" thickBot="1" x14ac:dyDescent="0.35">
      <c r="A1" s="21"/>
      <c r="B1" s="155" t="s">
        <v>72</v>
      </c>
      <c r="C1" s="155"/>
      <c r="D1" s="155"/>
      <c r="E1" s="155"/>
      <c r="F1" s="155"/>
      <c r="G1" s="155"/>
      <c r="H1" s="155"/>
      <c r="I1" s="155"/>
      <c r="J1" s="21"/>
      <c r="K1" s="21"/>
      <c r="L1" s="21"/>
      <c r="M1" s="21"/>
      <c r="N1" s="21"/>
      <c r="O1" s="21"/>
      <c r="P1" s="21"/>
      <c r="Q1" s="21"/>
      <c r="R1" s="21"/>
      <c r="S1" s="21"/>
      <c r="T1" s="21"/>
      <c r="U1" s="21"/>
      <c r="V1" s="21"/>
      <c r="W1" s="21"/>
      <c r="X1" s="21"/>
      <c r="Y1" s="21"/>
      <c r="Z1" s="21"/>
      <c r="AA1" s="21"/>
      <c r="AB1" s="21"/>
      <c r="AC1" s="21"/>
      <c r="AD1" s="21"/>
      <c r="AE1" s="21"/>
    </row>
    <row r="2" spans="1:32" ht="24" thickBot="1" x14ac:dyDescent="0.5">
      <c r="A2" s="21"/>
      <c r="B2" s="155"/>
      <c r="C2" s="155"/>
      <c r="D2" s="155"/>
      <c r="E2" s="155"/>
      <c r="F2" s="155"/>
      <c r="G2" s="155"/>
      <c r="H2" s="155"/>
      <c r="I2" s="155"/>
      <c r="J2" s="21"/>
      <c r="K2" s="21"/>
      <c r="L2" s="21"/>
      <c r="M2" s="21"/>
      <c r="N2" s="21"/>
      <c r="O2" s="21"/>
      <c r="P2" s="21"/>
      <c r="Q2" s="151" t="s">
        <v>65</v>
      </c>
      <c r="R2" s="152"/>
      <c r="S2" s="152"/>
      <c r="T2" s="46"/>
      <c r="U2" s="47">
        <f>IFERROR(SUM(U5:U12),"")</f>
        <v>0</v>
      </c>
      <c r="V2" s="21"/>
      <c r="W2" s="21"/>
      <c r="X2" s="21"/>
      <c r="Y2" s="21"/>
      <c r="Z2" s="21"/>
      <c r="AA2" s="21"/>
      <c r="AB2" s="21"/>
      <c r="AC2" s="21"/>
      <c r="AD2" s="21"/>
      <c r="AE2" s="21"/>
    </row>
    <row r="3" spans="1:32" ht="15" customHeight="1" x14ac:dyDescent="0.45">
      <c r="A3" s="21"/>
      <c r="B3" s="43" t="s">
        <v>26</v>
      </c>
      <c r="C3" s="64" t="s">
        <v>76</v>
      </c>
      <c r="D3" s="87" t="s">
        <v>97</v>
      </c>
      <c r="E3" s="131">
        <f>D4*C4</f>
        <v>0</v>
      </c>
      <c r="F3" s="103"/>
      <c r="G3" s="2"/>
      <c r="H3" s="43" t="s">
        <v>25</v>
      </c>
      <c r="I3" s="44"/>
      <c r="J3" s="21"/>
      <c r="K3" s="21"/>
      <c r="L3" s="69" t="s">
        <v>84</v>
      </c>
      <c r="M3" s="71"/>
      <c r="N3" s="21"/>
      <c r="O3" s="21"/>
      <c r="P3" s="21"/>
      <c r="Q3" s="59"/>
      <c r="R3" s="59"/>
      <c r="S3" s="59"/>
      <c r="T3" s="60"/>
      <c r="U3" s="61"/>
      <c r="V3" s="21"/>
      <c r="W3" s="21"/>
      <c r="X3" s="21"/>
      <c r="Y3" s="21"/>
      <c r="Z3" s="21"/>
      <c r="AA3" s="21"/>
      <c r="AB3" s="21"/>
      <c r="AC3" s="21"/>
      <c r="AD3" s="21"/>
      <c r="AE3" s="21"/>
    </row>
    <row r="4" spans="1:32" ht="15" thickBot="1" x14ac:dyDescent="0.35">
      <c r="A4" s="21"/>
      <c r="B4" s="90" t="s">
        <v>77</v>
      </c>
      <c r="C4" s="147"/>
      <c r="D4" s="91">
        <v>40</v>
      </c>
      <c r="E4" s="130"/>
      <c r="F4" s="130"/>
      <c r="G4" s="2"/>
      <c r="H4" s="36" t="s">
        <v>0</v>
      </c>
      <c r="I4" s="148">
        <v>60</v>
      </c>
      <c r="J4" s="21"/>
      <c r="K4" s="21"/>
      <c r="L4" s="65" t="s">
        <v>47</v>
      </c>
      <c r="M4" s="96">
        <v>0.15</v>
      </c>
      <c r="N4" s="21"/>
      <c r="O4" s="21"/>
      <c r="P4" s="21"/>
      <c r="Q4" s="31" t="s">
        <v>61</v>
      </c>
      <c r="R4" s="32"/>
      <c r="S4" s="32"/>
      <c r="T4" s="32"/>
      <c r="U4" s="33"/>
      <c r="V4" s="21"/>
      <c r="W4" s="21"/>
      <c r="X4" s="21"/>
      <c r="Y4" s="21"/>
      <c r="Z4" s="21"/>
      <c r="AA4" s="21"/>
      <c r="AB4" s="21"/>
      <c r="AC4" s="21"/>
      <c r="AD4" s="21"/>
      <c r="AE4" s="21"/>
    </row>
    <row r="5" spans="1:32" x14ac:dyDescent="0.3">
      <c r="A5" s="21"/>
      <c r="B5" s="23" t="s">
        <v>73</v>
      </c>
      <c r="C5" s="52"/>
      <c r="D5" s="91">
        <v>1</v>
      </c>
      <c r="E5" s="110">
        <f>D5*C5</f>
        <v>0</v>
      </c>
      <c r="F5" s="103"/>
      <c r="G5" s="2"/>
      <c r="H5" s="21"/>
      <c r="I5" s="21"/>
      <c r="J5" s="21"/>
      <c r="K5" s="21"/>
      <c r="L5" s="65" t="s">
        <v>48</v>
      </c>
      <c r="M5" s="96">
        <v>0</v>
      </c>
      <c r="N5" s="21"/>
      <c r="O5" s="21"/>
      <c r="P5" s="21"/>
      <c r="Q5" s="11" t="s">
        <v>77</v>
      </c>
      <c r="R5" s="12"/>
      <c r="S5" s="13"/>
      <c r="T5" s="13"/>
      <c r="U5" s="14" t="str">
        <f>IF(E3*I4=0,"",E3*I4)</f>
        <v/>
      </c>
      <c r="V5" s="21"/>
      <c r="W5" s="21"/>
      <c r="X5" s="21"/>
      <c r="Y5" s="21"/>
      <c r="Z5" s="21"/>
      <c r="AA5" s="21"/>
      <c r="AB5" s="21"/>
      <c r="AC5" s="21"/>
      <c r="AD5" s="21"/>
      <c r="AE5" s="21"/>
    </row>
    <row r="6" spans="1:32" ht="15" thickBot="1" x14ac:dyDescent="0.35">
      <c r="A6" s="21"/>
      <c r="B6" s="23" t="s">
        <v>74</v>
      </c>
      <c r="C6" s="52"/>
      <c r="D6" s="91">
        <v>3</v>
      </c>
      <c r="E6" s="111">
        <f>D6*C6</f>
        <v>0</v>
      </c>
      <c r="F6" s="103"/>
      <c r="G6" s="2"/>
      <c r="H6" s="45" t="s">
        <v>27</v>
      </c>
      <c r="I6" s="44"/>
      <c r="J6" s="124" t="str">
        <f>IFERROR(VLOOKUP(I7,L4:M6,2,FALSE),"")</f>
        <v/>
      </c>
      <c r="K6" s="135">
        <f>IFERROR((U5+V6)*J6,0)</f>
        <v>0</v>
      </c>
      <c r="L6" s="66" t="s">
        <v>49</v>
      </c>
      <c r="M6" s="97">
        <v>-0.15</v>
      </c>
      <c r="N6" s="21"/>
      <c r="O6" s="21"/>
      <c r="P6" s="21"/>
      <c r="Q6" s="9" t="s">
        <v>78</v>
      </c>
      <c r="R6" s="3"/>
      <c r="S6" s="4"/>
      <c r="T6" s="4"/>
      <c r="U6" s="8" t="str">
        <f>IF(V6=0,"",V6)</f>
        <v/>
      </c>
      <c r="V6" s="141">
        <f>E11</f>
        <v>0</v>
      </c>
      <c r="W6" s="21"/>
      <c r="X6" s="21"/>
      <c r="Y6" s="21"/>
      <c r="Z6" s="21"/>
      <c r="AA6" s="21"/>
      <c r="AB6" s="21"/>
      <c r="AC6" s="21"/>
      <c r="AD6" s="21"/>
      <c r="AE6" s="21"/>
      <c r="AF6" s="21"/>
    </row>
    <row r="7" spans="1:32" x14ac:dyDescent="0.3">
      <c r="A7" s="21"/>
      <c r="B7" s="23" t="s">
        <v>75</v>
      </c>
      <c r="C7" s="52"/>
      <c r="D7" s="91">
        <v>2</v>
      </c>
      <c r="E7" s="111">
        <f>D7*C7</f>
        <v>0</v>
      </c>
      <c r="F7" s="103"/>
      <c r="G7" s="2"/>
      <c r="H7" s="30" t="s">
        <v>22</v>
      </c>
      <c r="I7" s="52"/>
      <c r="J7" s="133" t="str">
        <f>IFERROR(VLOOKUP(I8,L12:M14,2,FALSE),"")</f>
        <v/>
      </c>
      <c r="K7" s="134">
        <f>IFERROR((U5+V6)*J7,0)</f>
        <v>0</v>
      </c>
      <c r="L7" s="69" t="s">
        <v>86</v>
      </c>
      <c r="M7" s="70"/>
      <c r="N7" s="21"/>
      <c r="O7" s="21"/>
      <c r="P7" s="21"/>
      <c r="Q7" s="9" t="s">
        <v>24</v>
      </c>
      <c r="R7" s="3"/>
      <c r="S7" s="4"/>
      <c r="T7" s="4"/>
      <c r="U7" s="8" t="str">
        <f>IF(K12=0,"",K12)</f>
        <v/>
      </c>
      <c r="V7" s="21"/>
      <c r="W7" s="21"/>
      <c r="X7" s="21"/>
      <c r="Y7" s="21"/>
      <c r="Z7" s="21"/>
      <c r="AA7" s="21"/>
      <c r="AB7" s="21"/>
      <c r="AC7" s="21"/>
      <c r="AD7" s="21"/>
      <c r="AE7" s="21"/>
    </row>
    <row r="8" spans="1:32" x14ac:dyDescent="0.3">
      <c r="A8" s="21"/>
      <c r="B8" s="21" t="s">
        <v>96</v>
      </c>
      <c r="C8" s="53"/>
      <c r="D8" s="91">
        <v>1</v>
      </c>
      <c r="E8" s="111">
        <f>D8*C8</f>
        <v>0</v>
      </c>
      <c r="F8" s="103"/>
      <c r="G8" s="2"/>
      <c r="H8" s="30" t="s">
        <v>23</v>
      </c>
      <c r="I8" s="52"/>
      <c r="J8" s="84"/>
      <c r="K8" s="85"/>
      <c r="L8" s="67" t="s">
        <v>68</v>
      </c>
      <c r="M8" s="96">
        <v>0</v>
      </c>
      <c r="N8" s="21"/>
      <c r="O8" s="21"/>
      <c r="P8" s="21"/>
      <c r="Q8" s="9" t="s">
        <v>54</v>
      </c>
      <c r="R8" s="3"/>
      <c r="S8" s="4"/>
      <c r="T8" s="4"/>
      <c r="U8" s="8" t="str">
        <f>IF(K13=0,"",K13)</f>
        <v/>
      </c>
      <c r="V8" s="21"/>
      <c r="W8" s="21"/>
      <c r="X8" s="21"/>
      <c r="Y8" s="21"/>
      <c r="Z8" s="21"/>
      <c r="AA8" s="21"/>
      <c r="AB8" s="21"/>
      <c r="AC8" s="21"/>
      <c r="AD8" s="21"/>
      <c r="AE8" s="21"/>
    </row>
    <row r="9" spans="1:32" ht="15" thickBot="1" x14ac:dyDescent="0.35">
      <c r="A9" s="21"/>
      <c r="B9" s="92" t="s">
        <v>10</v>
      </c>
      <c r="C9" s="54"/>
      <c r="D9" s="54"/>
      <c r="E9" s="111">
        <f>D9*C9</f>
        <v>0</v>
      </c>
      <c r="F9" s="103"/>
      <c r="G9" s="2"/>
      <c r="H9" s="35" t="s">
        <v>67</v>
      </c>
      <c r="I9" s="58"/>
      <c r="J9" s="125" t="str">
        <f>IFERROR(VLOOKUP(I9,L8:M10,2,FALSE),"")</f>
        <v/>
      </c>
      <c r="K9" s="136" t="str">
        <f>IFERROR((V6+U5)*J9,"")</f>
        <v/>
      </c>
      <c r="L9" s="68" t="s">
        <v>69</v>
      </c>
      <c r="M9" s="96">
        <v>0.25</v>
      </c>
      <c r="N9" s="21"/>
      <c r="O9" s="21"/>
      <c r="P9" s="21"/>
      <c r="Q9" s="9" t="s">
        <v>55</v>
      </c>
      <c r="R9" s="3"/>
      <c r="S9" s="4"/>
      <c r="T9" s="4"/>
      <c r="U9" s="8" t="str">
        <f>IF(K14=0,"",K14)</f>
        <v/>
      </c>
      <c r="V9" s="21"/>
      <c r="W9" s="21"/>
      <c r="X9" s="21"/>
      <c r="Y9" s="21"/>
      <c r="Z9" s="21"/>
      <c r="AA9" s="21"/>
      <c r="AB9" s="21"/>
      <c r="AC9" s="21"/>
      <c r="AD9" s="21"/>
      <c r="AE9" s="21"/>
    </row>
    <row r="10" spans="1:32" ht="15" thickBot="1" x14ac:dyDescent="0.35">
      <c r="A10" s="21"/>
      <c r="B10" s="22"/>
      <c r="C10" s="2"/>
      <c r="D10" s="83"/>
      <c r="E10" s="114">
        <f>SUM(E5:E9)</f>
        <v>0</v>
      </c>
      <c r="F10" s="103"/>
      <c r="G10" s="2"/>
      <c r="H10" s="5"/>
      <c r="I10" s="2"/>
      <c r="J10" s="86"/>
      <c r="K10" s="86"/>
      <c r="L10" s="66" t="s">
        <v>70</v>
      </c>
      <c r="M10" s="97">
        <v>0.5</v>
      </c>
      <c r="N10" s="21"/>
      <c r="O10" s="21"/>
      <c r="P10" s="21"/>
      <c r="Q10" s="17" t="s">
        <v>66</v>
      </c>
      <c r="R10" s="18"/>
      <c r="S10" s="19"/>
      <c r="T10" s="19"/>
      <c r="U10" s="20" t="str">
        <f>IFERROR(IF(J19=0,"",U5*J19),"")</f>
        <v/>
      </c>
      <c r="V10" s="21"/>
      <c r="W10" s="21"/>
      <c r="X10" s="21"/>
      <c r="Y10" s="21"/>
      <c r="Z10" s="21"/>
      <c r="AA10" s="21"/>
      <c r="AB10" s="21"/>
      <c r="AC10" s="21"/>
      <c r="AD10" s="21"/>
      <c r="AE10" s="21"/>
    </row>
    <row r="11" spans="1:32" x14ac:dyDescent="0.3">
      <c r="A11" s="21"/>
      <c r="B11" s="21"/>
      <c r="C11" s="2"/>
      <c r="D11" s="2"/>
      <c r="E11" s="132">
        <f>I4*E10</f>
        <v>0</v>
      </c>
      <c r="F11" s="130"/>
      <c r="G11" s="2"/>
      <c r="H11" s="45" t="s">
        <v>87</v>
      </c>
      <c r="I11" s="44"/>
      <c r="J11" s="86"/>
      <c r="K11" s="86"/>
      <c r="L11" s="69" t="s">
        <v>85</v>
      </c>
      <c r="M11" s="70"/>
      <c r="N11" s="21"/>
      <c r="O11" s="21"/>
      <c r="P11" s="21"/>
      <c r="Q11" s="17" t="s">
        <v>79</v>
      </c>
      <c r="R11" s="18"/>
      <c r="S11" s="19"/>
      <c r="T11" s="19"/>
      <c r="U11" s="20" t="str">
        <f>IFERROR(IF(SUM(K6:K9)=0,"",SUM(K6:K9)),"")</f>
        <v/>
      </c>
      <c r="V11" s="21"/>
      <c r="W11" s="21"/>
      <c r="X11" s="21"/>
      <c r="Y11" s="21"/>
      <c r="Z11" s="21"/>
      <c r="AA11" s="21"/>
      <c r="AB11" s="21"/>
      <c r="AC11" s="21"/>
      <c r="AD11" s="21"/>
      <c r="AE11" s="21"/>
    </row>
    <row r="12" spans="1:32" ht="15" thickBot="1" x14ac:dyDescent="0.35">
      <c r="A12" s="21"/>
      <c r="B12" s="21"/>
      <c r="C12" s="2"/>
      <c r="D12" s="2"/>
      <c r="E12" s="2"/>
      <c r="F12" s="2"/>
      <c r="G12" s="2"/>
      <c r="H12" s="30" t="s">
        <v>24</v>
      </c>
      <c r="I12" s="55">
        <v>0.2</v>
      </c>
      <c r="J12" s="86"/>
      <c r="K12" s="137" t="str">
        <f>IFERROR(I12*(U5+V6),"")</f>
        <v/>
      </c>
      <c r="L12" s="65" t="s">
        <v>50</v>
      </c>
      <c r="M12" s="96">
        <v>0</v>
      </c>
      <c r="N12" s="21"/>
      <c r="O12" s="21"/>
      <c r="P12" s="21"/>
      <c r="Q12" s="37" t="s">
        <v>56</v>
      </c>
      <c r="R12" s="38"/>
      <c r="S12" s="27"/>
      <c r="T12" s="27"/>
      <c r="U12" s="39" t="str">
        <f>IF(J15=0,"",J15)</f>
        <v/>
      </c>
      <c r="V12" s="21"/>
      <c r="W12" s="21"/>
      <c r="X12" s="21"/>
      <c r="Y12" s="21"/>
      <c r="Z12" s="21"/>
      <c r="AA12" s="21"/>
      <c r="AB12" s="21"/>
      <c r="AC12" s="21"/>
      <c r="AD12" s="21"/>
      <c r="AE12" s="21"/>
    </row>
    <row r="13" spans="1:32" x14ac:dyDescent="0.3">
      <c r="A13" s="21"/>
      <c r="B13" s="21"/>
      <c r="C13" s="2"/>
      <c r="D13" s="2"/>
      <c r="E13" s="2"/>
      <c r="F13" s="2"/>
      <c r="G13" s="2"/>
      <c r="H13" s="30" t="s">
        <v>28</v>
      </c>
      <c r="I13" s="56"/>
      <c r="J13" s="86"/>
      <c r="K13" s="138" t="str">
        <f>IFERROR(I13*(U5+V6),"")</f>
        <v/>
      </c>
      <c r="L13" s="65" t="s">
        <v>51</v>
      </c>
      <c r="M13" s="96">
        <v>-0.1</v>
      </c>
      <c r="N13" s="21"/>
      <c r="O13" s="21"/>
      <c r="P13" s="21"/>
      <c r="Q13" s="5"/>
      <c r="R13" s="6"/>
      <c r="S13" s="2"/>
      <c r="T13" s="2"/>
      <c r="U13" s="7"/>
      <c r="V13" s="21"/>
      <c r="W13" s="21"/>
      <c r="X13" s="21"/>
      <c r="Y13" s="21"/>
      <c r="Z13" s="21"/>
      <c r="AA13" s="21"/>
      <c r="AB13" s="21"/>
      <c r="AC13" s="21"/>
      <c r="AD13" s="21"/>
      <c r="AE13" s="21"/>
    </row>
    <row r="14" spans="1:32" ht="15" thickBot="1" x14ac:dyDescent="0.35">
      <c r="A14" s="21"/>
      <c r="B14" s="21"/>
      <c r="C14" s="2"/>
      <c r="D14" s="2"/>
      <c r="E14" s="2"/>
      <c r="F14" s="2"/>
      <c r="G14" s="2"/>
      <c r="H14" s="30" t="s">
        <v>29</v>
      </c>
      <c r="I14" s="56"/>
      <c r="J14" s="84"/>
      <c r="K14" s="139" t="str">
        <f>IFERROR(I14*(U5+V6),"")</f>
        <v/>
      </c>
      <c r="L14" s="66" t="s">
        <v>52</v>
      </c>
      <c r="M14" s="97">
        <v>-0.15</v>
      </c>
      <c r="N14" s="21"/>
      <c r="O14" s="21"/>
      <c r="P14" s="21"/>
      <c r="Q14" s="31" t="s">
        <v>59</v>
      </c>
      <c r="R14" s="34"/>
      <c r="S14" s="32"/>
      <c r="T14" s="32"/>
      <c r="U14" s="33"/>
      <c r="V14" s="21"/>
      <c r="W14" s="21"/>
      <c r="X14" s="21"/>
      <c r="Y14" s="21"/>
      <c r="Z14" s="21"/>
      <c r="AA14" s="21"/>
      <c r="AB14" s="21"/>
      <c r="AC14" s="21"/>
      <c r="AD14" s="21"/>
      <c r="AE14" s="21"/>
    </row>
    <row r="15" spans="1:32" ht="15" thickBot="1" x14ac:dyDescent="0.35">
      <c r="A15" s="21"/>
      <c r="B15" s="21"/>
      <c r="C15" s="2"/>
      <c r="D15" s="2"/>
      <c r="E15" s="2"/>
      <c r="F15" s="2"/>
      <c r="G15" s="2"/>
      <c r="H15" s="30" t="s">
        <v>30</v>
      </c>
      <c r="I15" s="55">
        <v>0.3</v>
      </c>
      <c r="J15" s="118">
        <f>IFERROR(SUM(U5:U11)*I15,"")</f>
        <v>0</v>
      </c>
      <c r="K15" s="85"/>
      <c r="L15" s="21"/>
      <c r="M15" s="21"/>
      <c r="N15" s="21"/>
      <c r="O15" s="21"/>
      <c r="P15" s="21"/>
      <c r="Q15" s="40" t="s">
        <v>57</v>
      </c>
      <c r="R15" s="41"/>
      <c r="S15" s="41"/>
      <c r="T15" s="41"/>
      <c r="U15" s="42" t="str">
        <f>IF(U2*I16=0,"",U2*I16)</f>
        <v/>
      </c>
      <c r="V15" s="21" t="s">
        <v>34</v>
      </c>
      <c r="W15" s="21"/>
      <c r="X15" s="21"/>
      <c r="Y15" s="21"/>
      <c r="Z15" s="21"/>
      <c r="AA15" s="21"/>
      <c r="AB15" s="21"/>
      <c r="AC15" s="21"/>
      <c r="AD15" s="21"/>
      <c r="AE15" s="21"/>
    </row>
    <row r="16" spans="1:32" ht="15" thickBot="1" x14ac:dyDescent="0.35">
      <c r="A16" s="21"/>
      <c r="B16" s="21"/>
      <c r="C16" s="2"/>
      <c r="D16" s="2"/>
      <c r="E16" s="2"/>
      <c r="F16" s="2"/>
      <c r="G16" s="2"/>
      <c r="H16" s="35" t="s">
        <v>58</v>
      </c>
      <c r="I16" s="57">
        <v>0.5</v>
      </c>
      <c r="J16" s="21"/>
      <c r="K16" s="21"/>
      <c r="L16" s="69" t="s">
        <v>66</v>
      </c>
      <c r="M16" s="71"/>
      <c r="N16" s="21"/>
      <c r="O16" s="21"/>
      <c r="P16" s="21"/>
      <c r="Q16" s="5"/>
      <c r="R16" s="2"/>
      <c r="S16" s="2"/>
      <c r="T16" s="2"/>
      <c r="U16" s="7"/>
      <c r="V16" s="21"/>
      <c r="W16" s="21"/>
      <c r="X16" s="21"/>
      <c r="Y16" s="21"/>
      <c r="Z16" s="21"/>
      <c r="AA16" s="21"/>
      <c r="AB16" s="21"/>
      <c r="AC16" s="21"/>
      <c r="AD16" s="21"/>
      <c r="AE16" s="21"/>
    </row>
    <row r="17" spans="1:32" x14ac:dyDescent="0.3">
      <c r="A17" s="21"/>
      <c r="B17" s="21"/>
      <c r="C17" s="2"/>
      <c r="D17" s="2"/>
      <c r="E17" s="2"/>
      <c r="F17" s="2"/>
      <c r="G17" s="2"/>
      <c r="H17" s="21"/>
      <c r="I17" s="2"/>
      <c r="J17" s="21"/>
      <c r="K17" s="21"/>
      <c r="L17" s="76" t="s">
        <v>90</v>
      </c>
      <c r="M17" s="96">
        <v>-0.1</v>
      </c>
      <c r="N17" s="21"/>
      <c r="O17" s="21"/>
      <c r="P17" s="21"/>
      <c r="Q17" s="31" t="s">
        <v>62</v>
      </c>
      <c r="R17" s="32"/>
      <c r="S17" s="32"/>
      <c r="T17" s="32"/>
      <c r="U17" s="33"/>
      <c r="V17" s="21"/>
      <c r="W17" s="21"/>
      <c r="X17" s="21"/>
      <c r="Y17" s="21"/>
      <c r="Z17" s="21"/>
      <c r="AA17" s="21"/>
      <c r="AB17" s="21"/>
      <c r="AC17" s="21"/>
      <c r="AD17" s="21"/>
      <c r="AE17" s="21"/>
    </row>
    <row r="18" spans="1:32" x14ac:dyDescent="0.3">
      <c r="A18" s="21"/>
      <c r="B18" s="21"/>
      <c r="C18" s="2"/>
      <c r="D18" s="2"/>
      <c r="E18" s="2"/>
      <c r="F18" s="2"/>
      <c r="G18" s="2"/>
      <c r="H18" s="45" t="s">
        <v>31</v>
      </c>
      <c r="I18" s="44"/>
      <c r="J18" s="21"/>
      <c r="K18" s="21"/>
      <c r="L18" s="76">
        <v>1</v>
      </c>
      <c r="M18" s="96">
        <v>0</v>
      </c>
      <c r="N18" s="21"/>
      <c r="O18" s="21"/>
      <c r="P18" s="21"/>
      <c r="Q18" s="11" t="s">
        <v>60</v>
      </c>
      <c r="R18" s="13"/>
      <c r="S18" s="13"/>
      <c r="T18" s="13"/>
      <c r="U18" s="15" t="str">
        <f>IF(V19="","",V19&amp;" hrs")</f>
        <v/>
      </c>
      <c r="V18" s="128"/>
      <c r="W18" s="21"/>
      <c r="X18" s="21" t="s">
        <v>34</v>
      </c>
      <c r="Y18" s="21"/>
      <c r="Z18" s="21"/>
      <c r="AA18" s="21"/>
      <c r="AB18" s="21"/>
      <c r="AC18" s="21"/>
      <c r="AD18" s="21"/>
      <c r="AE18" s="21"/>
    </row>
    <row r="19" spans="1:32" ht="20.399999999999999" customHeight="1" thickBot="1" x14ac:dyDescent="0.35">
      <c r="A19" s="21"/>
      <c r="B19" s="21"/>
      <c r="C19" s="2"/>
      <c r="D19" s="2"/>
      <c r="E19" s="2"/>
      <c r="F19" s="2"/>
      <c r="G19" s="2"/>
      <c r="H19" s="30" t="s">
        <v>89</v>
      </c>
      <c r="I19" s="52"/>
      <c r="J19" s="127" t="str">
        <f>IFERROR(VLOOKUP(I19,L17:M22,2,FALSE),"")</f>
        <v/>
      </c>
      <c r="K19" s="21"/>
      <c r="L19" s="76">
        <v>2</v>
      </c>
      <c r="M19" s="96">
        <v>0.05</v>
      </c>
      <c r="N19" s="21"/>
      <c r="O19" s="21"/>
      <c r="P19" s="21"/>
      <c r="Q19" s="48" t="s">
        <v>63</v>
      </c>
      <c r="R19" s="49"/>
      <c r="S19" s="49"/>
      <c r="T19" s="49"/>
      <c r="U19" s="50" t="str">
        <f>IF(V20="","",V20&amp;" hrs")</f>
        <v/>
      </c>
      <c r="V19" s="140" t="str">
        <f>IF(E10+E3=0,"",E10+E3)</f>
        <v/>
      </c>
      <c r="W19" s="21"/>
      <c r="X19" s="21"/>
      <c r="Y19" s="21"/>
      <c r="Z19" s="21"/>
      <c r="AA19" s="21"/>
      <c r="AB19" s="21"/>
      <c r="AC19" s="21"/>
      <c r="AD19" s="21"/>
      <c r="AE19" s="21"/>
    </row>
    <row r="20" spans="1:32" ht="24" thickBot="1" x14ac:dyDescent="0.5">
      <c r="A20" s="21"/>
      <c r="B20" s="21"/>
      <c r="C20" s="2"/>
      <c r="D20" s="2"/>
      <c r="E20" s="2"/>
      <c r="F20" s="2"/>
      <c r="G20" s="2"/>
      <c r="H20" s="30" t="s">
        <v>32</v>
      </c>
      <c r="I20" s="52"/>
      <c r="J20" s="21"/>
      <c r="K20" s="21"/>
      <c r="L20" s="76">
        <v>3</v>
      </c>
      <c r="M20" s="96">
        <v>0.1</v>
      </c>
      <c r="N20" s="21"/>
      <c r="O20" s="21"/>
      <c r="P20" s="21"/>
      <c r="Q20" s="153" t="s">
        <v>64</v>
      </c>
      <c r="R20" s="154"/>
      <c r="S20" s="154"/>
      <c r="T20" s="51"/>
      <c r="U20" s="62" t="str">
        <f>IFERROR(ROUNDUP((V19+V20)/I20,0)&amp;" weeks","")</f>
        <v/>
      </c>
      <c r="V20" s="129" t="str">
        <f>IF(ROUNDUP((E10+E3)*I21,0)=0,"",(ROUNDUP((E10+E3)*I21,0)))</f>
        <v/>
      </c>
      <c r="W20" s="21"/>
      <c r="X20" s="21"/>
      <c r="Y20" s="21"/>
      <c r="Z20" s="21"/>
      <c r="AA20" s="21"/>
      <c r="AB20" s="21"/>
      <c r="AC20" s="21"/>
      <c r="AD20" s="21"/>
      <c r="AE20" s="21"/>
    </row>
    <row r="21" spans="1:32" ht="15" thickBot="1" x14ac:dyDescent="0.35">
      <c r="A21" s="21"/>
      <c r="B21" s="21"/>
      <c r="C21" s="2"/>
      <c r="D21" s="2"/>
      <c r="E21" s="2"/>
      <c r="F21" s="2"/>
      <c r="G21" s="2"/>
      <c r="H21" s="35" t="s">
        <v>33</v>
      </c>
      <c r="I21" s="57"/>
      <c r="J21" s="21"/>
      <c r="K21" s="21"/>
      <c r="L21" s="76">
        <v>4</v>
      </c>
      <c r="M21" s="96">
        <v>0.2</v>
      </c>
      <c r="N21" s="21"/>
      <c r="O21" s="21"/>
      <c r="P21" s="21"/>
      <c r="Q21" s="21"/>
      <c r="R21" s="21"/>
      <c r="S21" s="21"/>
      <c r="T21" s="21"/>
      <c r="U21" s="21"/>
      <c r="V21" s="21"/>
      <c r="W21" s="21"/>
      <c r="X21" s="21"/>
      <c r="Y21" s="21"/>
      <c r="Z21" s="21"/>
      <c r="AA21" s="21"/>
      <c r="AB21" s="21"/>
      <c r="AC21" s="21"/>
      <c r="AD21" s="21"/>
      <c r="AE21" s="21"/>
    </row>
    <row r="22" spans="1:32" ht="15" thickBot="1" x14ac:dyDescent="0.35">
      <c r="A22" s="21"/>
      <c r="B22" s="21"/>
      <c r="C22" s="2"/>
      <c r="D22" s="2"/>
      <c r="E22" s="2"/>
      <c r="F22" s="2"/>
      <c r="G22" s="2"/>
      <c r="H22" s="21"/>
      <c r="I22" s="21"/>
      <c r="J22" s="21"/>
      <c r="K22" s="21"/>
      <c r="L22" s="77">
        <v>5</v>
      </c>
      <c r="M22" s="97">
        <v>0.25</v>
      </c>
      <c r="N22" s="21"/>
      <c r="O22" s="21"/>
      <c r="P22" s="21"/>
      <c r="Q22" s="21"/>
      <c r="R22" s="21"/>
      <c r="S22" s="21"/>
      <c r="T22" s="21"/>
      <c r="U22" s="21"/>
      <c r="V22" s="21"/>
      <c r="W22" s="21"/>
      <c r="X22" s="21"/>
      <c r="Y22" s="21"/>
      <c r="Z22" s="21"/>
      <c r="AA22" s="21"/>
      <c r="AB22" s="21"/>
      <c r="AC22" s="21"/>
      <c r="AD22" s="21"/>
      <c r="AE22" s="21"/>
    </row>
    <row r="23" spans="1:32" x14ac:dyDescent="0.3">
      <c r="A23" s="21"/>
      <c r="B23" s="21"/>
      <c r="C23" s="2"/>
      <c r="D23" s="2"/>
      <c r="E23" s="2"/>
      <c r="F23" s="2"/>
      <c r="G23" s="2"/>
      <c r="H23" s="21"/>
      <c r="I23" s="21"/>
      <c r="J23" s="21"/>
      <c r="K23" s="21"/>
      <c r="L23" s="21"/>
      <c r="M23" s="2"/>
      <c r="N23" s="21"/>
      <c r="O23" s="21"/>
      <c r="P23" s="21"/>
      <c r="Q23" s="21"/>
      <c r="R23" s="21"/>
      <c r="S23" s="21"/>
      <c r="T23" s="21"/>
      <c r="U23" s="21"/>
      <c r="V23" s="21"/>
      <c r="W23" s="21"/>
      <c r="X23" s="21"/>
      <c r="Y23" s="21"/>
      <c r="Z23" s="21"/>
      <c r="AA23" s="21"/>
      <c r="AB23" s="21"/>
      <c r="AC23" s="21"/>
      <c r="AD23" s="21"/>
      <c r="AE23" s="21"/>
      <c r="AF23" s="21"/>
    </row>
    <row r="24" spans="1:32" x14ac:dyDescent="0.3">
      <c r="A24" s="21"/>
      <c r="B24" s="21"/>
      <c r="C24" s="2"/>
      <c r="D24" s="2"/>
      <c r="E24" s="2"/>
      <c r="F24" s="2"/>
      <c r="G24" s="2"/>
      <c r="H24" s="21"/>
      <c r="I24" s="21"/>
      <c r="J24" s="21"/>
      <c r="K24" s="21"/>
      <c r="L24" s="2"/>
      <c r="M24" s="88"/>
      <c r="N24" s="21"/>
      <c r="O24" s="21"/>
      <c r="P24" s="21"/>
      <c r="Q24" s="21"/>
      <c r="R24" s="21"/>
      <c r="S24" s="21"/>
      <c r="T24" s="21"/>
      <c r="U24" s="21"/>
      <c r="V24" s="21"/>
      <c r="W24" s="21"/>
      <c r="X24" s="21"/>
      <c r="Y24" s="21"/>
      <c r="Z24" s="21"/>
      <c r="AA24" s="21"/>
      <c r="AB24" s="21"/>
      <c r="AC24" s="21"/>
      <c r="AD24" s="21"/>
      <c r="AE24" s="21"/>
      <c r="AF24" s="21"/>
    </row>
    <row r="25" spans="1:32" x14ac:dyDescent="0.3">
      <c r="A25" s="21"/>
      <c r="B25" s="21"/>
      <c r="C25" s="2"/>
      <c r="D25" s="2"/>
      <c r="E25" s="2"/>
      <c r="F25" s="2"/>
      <c r="G25" s="2"/>
      <c r="H25" s="21"/>
      <c r="I25" s="21"/>
      <c r="J25" s="21"/>
      <c r="K25" s="21"/>
      <c r="L25" s="2"/>
      <c r="M25" s="88"/>
      <c r="N25" s="21"/>
      <c r="O25" s="21"/>
      <c r="P25" s="21"/>
      <c r="Q25" s="21"/>
      <c r="R25" s="21"/>
      <c r="S25" s="21"/>
      <c r="T25" s="21"/>
      <c r="U25" s="21"/>
      <c r="V25" s="21"/>
      <c r="W25" s="21"/>
      <c r="X25" s="21"/>
      <c r="Y25" s="21"/>
      <c r="Z25" s="21"/>
      <c r="AA25" s="21"/>
      <c r="AB25" s="21"/>
      <c r="AC25" s="21"/>
      <c r="AD25" s="21"/>
      <c r="AE25" s="21"/>
      <c r="AF25" s="21"/>
    </row>
    <row r="26" spans="1:32" x14ac:dyDescent="0.3">
      <c r="A26" s="21"/>
      <c r="B26" s="21"/>
      <c r="C26" s="2"/>
      <c r="D26" s="2"/>
      <c r="E26" s="2"/>
      <c r="F26" s="2"/>
      <c r="G26" s="2"/>
      <c r="H26" s="21"/>
      <c r="I26" s="21"/>
      <c r="J26" s="21"/>
      <c r="K26" s="21"/>
      <c r="L26" s="2"/>
      <c r="M26" s="88"/>
      <c r="N26" s="21"/>
      <c r="O26" s="21"/>
      <c r="P26" s="21"/>
      <c r="Q26" s="21"/>
      <c r="R26" s="21"/>
      <c r="S26" s="21"/>
      <c r="T26" s="21"/>
      <c r="U26" s="21"/>
      <c r="V26" s="21"/>
      <c r="W26" s="21"/>
      <c r="X26" s="21"/>
      <c r="Y26" s="21"/>
      <c r="Z26" s="21"/>
      <c r="AA26" s="21"/>
      <c r="AB26" s="21"/>
      <c r="AC26" s="21"/>
      <c r="AD26" s="21"/>
      <c r="AE26" s="21"/>
      <c r="AF26" s="21"/>
    </row>
    <row r="27" spans="1:32" x14ac:dyDescent="0.3">
      <c r="A27" s="21"/>
      <c r="B27" s="21"/>
      <c r="C27" s="2"/>
      <c r="D27" s="2"/>
      <c r="E27" s="2"/>
      <c r="F27" s="2"/>
      <c r="G27" s="2"/>
      <c r="H27" s="21"/>
      <c r="I27" s="21"/>
      <c r="J27" s="21"/>
      <c r="K27" s="21"/>
      <c r="L27" s="2"/>
      <c r="M27" s="88"/>
      <c r="N27" s="21"/>
      <c r="O27" s="21"/>
      <c r="P27" s="21"/>
      <c r="Q27" s="21"/>
      <c r="R27" s="21"/>
      <c r="S27" s="21"/>
      <c r="T27" s="21"/>
      <c r="U27" s="21"/>
      <c r="V27" s="21"/>
      <c r="W27" s="21"/>
      <c r="X27" s="21"/>
      <c r="Y27" s="21"/>
      <c r="Z27" s="21"/>
      <c r="AA27" s="21"/>
      <c r="AB27" s="21"/>
      <c r="AC27" s="21"/>
      <c r="AD27" s="21"/>
      <c r="AE27" s="21"/>
      <c r="AF27" s="21"/>
    </row>
    <row r="28" spans="1:32" x14ac:dyDescent="0.3">
      <c r="A28" s="21"/>
      <c r="B28" s="21"/>
      <c r="C28" s="2"/>
      <c r="D28" s="2"/>
      <c r="E28" s="2"/>
      <c r="F28" s="2"/>
      <c r="G28" s="2"/>
      <c r="H28" s="21"/>
      <c r="I28" s="21"/>
      <c r="J28" s="21"/>
      <c r="K28" s="21"/>
      <c r="L28" s="2"/>
      <c r="M28" s="88"/>
      <c r="N28" s="21"/>
      <c r="O28" s="21" t="s">
        <v>35</v>
      </c>
      <c r="P28" s="21"/>
      <c r="Q28" s="21"/>
      <c r="R28" s="21"/>
      <c r="S28" s="21"/>
      <c r="T28" s="21"/>
      <c r="U28" s="21"/>
      <c r="V28" s="21"/>
      <c r="W28" s="21"/>
      <c r="X28" s="21"/>
      <c r="Y28" s="21"/>
      <c r="Z28" s="21"/>
      <c r="AA28" s="21"/>
      <c r="AB28" s="21"/>
      <c r="AC28" s="21"/>
      <c r="AD28" s="21"/>
      <c r="AE28" s="21"/>
      <c r="AF28" s="21"/>
    </row>
    <row r="29" spans="1:32" x14ac:dyDescent="0.3">
      <c r="A29" s="21"/>
      <c r="B29" s="21"/>
      <c r="C29" s="2"/>
      <c r="D29" s="2"/>
      <c r="E29" s="2"/>
      <c r="F29" s="2"/>
      <c r="G29" s="2"/>
      <c r="H29" s="21"/>
      <c r="J29" s="21"/>
      <c r="K29" s="21"/>
      <c r="L29" s="21"/>
      <c r="M29" s="21"/>
      <c r="N29" s="21"/>
      <c r="O29" s="21"/>
      <c r="P29" s="21"/>
      <c r="Q29" s="21"/>
      <c r="R29" s="21"/>
      <c r="S29" s="21"/>
      <c r="T29" s="21"/>
      <c r="U29" s="21"/>
      <c r="V29" s="21"/>
      <c r="W29" s="21"/>
      <c r="X29" s="21"/>
      <c r="Y29" s="21"/>
      <c r="Z29" s="21"/>
      <c r="AA29" s="21"/>
      <c r="AB29" s="21"/>
      <c r="AC29" s="21"/>
      <c r="AD29" s="21"/>
      <c r="AE29" s="21"/>
    </row>
    <row r="30" spans="1:32" x14ac:dyDescent="0.3">
      <c r="A30" s="21"/>
      <c r="B30" s="21"/>
      <c r="C30" s="2"/>
      <c r="D30" s="2"/>
      <c r="E30" s="2"/>
      <c r="F30" s="2"/>
      <c r="G30" s="2"/>
      <c r="H30" s="21"/>
      <c r="I30" s="21"/>
      <c r="J30" s="21"/>
      <c r="K30" s="21"/>
      <c r="L30" s="21"/>
      <c r="M30" s="21"/>
      <c r="N30" s="21"/>
      <c r="O30" s="21"/>
      <c r="P30" s="21"/>
      <c r="Q30" s="21"/>
      <c r="R30" s="21"/>
      <c r="S30" s="21"/>
      <c r="T30" s="21"/>
      <c r="U30" s="21"/>
      <c r="V30" s="21"/>
      <c r="W30" s="21"/>
      <c r="X30" s="21"/>
      <c r="Y30" s="21"/>
      <c r="Z30" s="21"/>
      <c r="AA30" s="21"/>
      <c r="AB30" s="21"/>
      <c r="AC30" s="21"/>
      <c r="AD30" s="21"/>
      <c r="AE30" s="21"/>
    </row>
    <row r="31" spans="1:32" x14ac:dyDescent="0.3">
      <c r="A31" s="21"/>
      <c r="B31" s="21"/>
      <c r="C31" s="2"/>
      <c r="D31" s="2"/>
      <c r="E31" s="2"/>
      <c r="F31" s="2"/>
      <c r="G31" s="2"/>
      <c r="H31" s="21"/>
      <c r="I31" s="21"/>
      <c r="J31" s="21"/>
      <c r="K31" s="21"/>
      <c r="L31" s="21"/>
      <c r="M31" s="21"/>
      <c r="N31" s="21"/>
      <c r="O31" s="21"/>
      <c r="P31" s="21"/>
      <c r="Q31" s="21"/>
      <c r="R31" s="21"/>
      <c r="S31" s="21"/>
      <c r="T31" s="21"/>
      <c r="U31" s="21"/>
      <c r="V31" s="21"/>
      <c r="W31" s="21"/>
      <c r="X31" s="21"/>
      <c r="Y31" s="21"/>
      <c r="Z31" s="21"/>
      <c r="AA31" s="21"/>
      <c r="AB31" s="21"/>
      <c r="AC31" s="21"/>
      <c r="AD31" s="21"/>
      <c r="AE31" s="21"/>
    </row>
    <row r="32" spans="1:32" x14ac:dyDescent="0.3">
      <c r="A32" s="21"/>
      <c r="B32" s="21"/>
      <c r="C32" s="2"/>
      <c r="D32" s="2"/>
      <c r="E32" s="2"/>
      <c r="F32" s="2"/>
      <c r="G32" s="2"/>
      <c r="H32" s="21"/>
      <c r="I32" s="21"/>
      <c r="J32" s="21"/>
      <c r="K32" s="21"/>
      <c r="L32" s="21"/>
      <c r="M32" s="21"/>
      <c r="N32" s="21"/>
      <c r="O32" s="21"/>
      <c r="P32" s="21"/>
      <c r="Q32" s="21"/>
      <c r="R32" s="21"/>
      <c r="S32" s="21"/>
      <c r="T32" s="21"/>
      <c r="U32" s="21"/>
      <c r="V32" s="21"/>
      <c r="W32" s="21"/>
      <c r="X32" s="21"/>
      <c r="Y32" s="21"/>
      <c r="Z32" s="21"/>
      <c r="AA32" s="21"/>
      <c r="AB32" s="21"/>
      <c r="AC32" s="21"/>
      <c r="AD32" s="21"/>
      <c r="AE32" s="21"/>
    </row>
    <row r="33" spans="1:31" x14ac:dyDescent="0.3">
      <c r="A33" s="21"/>
      <c r="B33" s="21"/>
      <c r="C33" s="2"/>
      <c r="D33" s="2"/>
      <c r="E33" s="2"/>
      <c r="F33" s="2"/>
      <c r="G33" s="2"/>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1" x14ac:dyDescent="0.3">
      <c r="A34" s="21"/>
      <c r="B34" s="21"/>
      <c r="C34" s="2"/>
      <c r="D34" s="2"/>
      <c r="E34" s="2"/>
      <c r="F34" s="2"/>
      <c r="G34" s="2"/>
      <c r="H34" s="21"/>
      <c r="I34" s="21"/>
      <c r="J34" s="21"/>
      <c r="K34" s="21"/>
      <c r="L34" s="21"/>
      <c r="M34" s="21"/>
      <c r="N34" s="21"/>
      <c r="O34" s="21"/>
      <c r="P34" s="21"/>
      <c r="Q34" s="21"/>
      <c r="R34" s="21"/>
      <c r="S34" s="21"/>
      <c r="T34" s="21"/>
      <c r="U34" s="21"/>
      <c r="V34" s="21"/>
      <c r="W34" s="21"/>
      <c r="X34" s="21"/>
      <c r="Y34" s="21"/>
      <c r="Z34" s="21"/>
      <c r="AA34" s="21"/>
      <c r="AB34" s="21"/>
      <c r="AC34" s="21"/>
      <c r="AD34" s="21"/>
      <c r="AE34" s="21"/>
    </row>
    <row r="35" spans="1:31" x14ac:dyDescent="0.3">
      <c r="A35" s="21"/>
      <c r="B35" s="21"/>
      <c r="C35" s="2"/>
      <c r="D35" s="2"/>
      <c r="E35" s="2"/>
      <c r="F35" s="2"/>
      <c r="G35" s="2"/>
      <c r="H35" s="21"/>
      <c r="I35" s="21"/>
      <c r="J35" s="21"/>
      <c r="K35" s="21"/>
      <c r="L35" s="21"/>
      <c r="M35" s="21"/>
      <c r="N35" s="21"/>
      <c r="O35" s="21"/>
      <c r="P35" s="21"/>
      <c r="Q35" s="21"/>
      <c r="R35" s="21"/>
      <c r="S35" s="21"/>
      <c r="T35" s="21"/>
      <c r="U35" s="21"/>
      <c r="V35" s="21"/>
      <c r="W35" s="21"/>
      <c r="X35" s="21"/>
      <c r="Y35" s="21"/>
      <c r="Z35" s="21"/>
      <c r="AA35" s="21"/>
      <c r="AB35" s="21"/>
      <c r="AC35" s="21"/>
      <c r="AD35" s="21"/>
      <c r="AE35" s="21"/>
    </row>
    <row r="36" spans="1:31" x14ac:dyDescent="0.3">
      <c r="A36" s="21"/>
      <c r="B36" s="21"/>
      <c r="C36" s="2"/>
      <c r="D36" s="2"/>
      <c r="E36" s="2"/>
      <c r="F36" s="2"/>
      <c r="G36" s="2"/>
      <c r="H36" s="21"/>
      <c r="I36" s="21"/>
      <c r="J36" s="21"/>
      <c r="K36" s="21"/>
      <c r="L36" s="21"/>
      <c r="M36" s="21"/>
      <c r="N36" s="21"/>
      <c r="O36" s="21"/>
      <c r="P36" s="21"/>
      <c r="Q36" s="21"/>
      <c r="R36" s="21"/>
      <c r="S36" s="21"/>
      <c r="T36" s="21"/>
      <c r="U36" s="21"/>
      <c r="V36" s="21"/>
      <c r="W36" s="21"/>
      <c r="X36" s="21"/>
      <c r="Y36" s="21"/>
      <c r="Z36" s="21"/>
      <c r="AA36" s="21"/>
      <c r="AB36" s="21"/>
      <c r="AC36" s="21"/>
      <c r="AD36" s="21"/>
      <c r="AE36" s="21"/>
    </row>
    <row r="37" spans="1:31" x14ac:dyDescent="0.3">
      <c r="A37" s="21"/>
      <c r="B37" s="21"/>
      <c r="C37" s="2"/>
      <c r="D37" s="2"/>
      <c r="E37" s="2"/>
      <c r="F37" s="2"/>
      <c r="G37" s="2"/>
      <c r="H37" s="21"/>
      <c r="I37" s="21"/>
      <c r="J37" s="21"/>
      <c r="K37" s="21"/>
      <c r="L37" s="21"/>
      <c r="M37" s="21"/>
      <c r="N37" s="21"/>
      <c r="O37" s="21"/>
      <c r="P37" s="21"/>
      <c r="V37" s="21"/>
      <c r="W37" s="21"/>
      <c r="X37" s="21"/>
      <c r="Y37" s="21"/>
      <c r="Z37" s="21"/>
      <c r="AA37" s="21"/>
      <c r="AB37" s="21"/>
      <c r="AC37" s="21"/>
      <c r="AD37" s="21"/>
      <c r="AE37" s="21"/>
    </row>
    <row r="38" spans="1:31" x14ac:dyDescent="0.3">
      <c r="B38" s="21"/>
      <c r="C38" s="2"/>
      <c r="K38" s="21"/>
      <c r="L38" s="21"/>
      <c r="M38" s="21"/>
      <c r="V38" s="21"/>
    </row>
    <row r="39" spans="1:31" x14ac:dyDescent="0.3">
      <c r="K39" s="21"/>
      <c r="L39" s="21"/>
      <c r="M39" s="21"/>
      <c r="V39" s="21"/>
    </row>
    <row r="40" spans="1:31" x14ac:dyDescent="0.3">
      <c r="K40" s="21"/>
      <c r="L40" s="21"/>
      <c r="M40" s="21"/>
    </row>
    <row r="41" spans="1:31" x14ac:dyDescent="0.3">
      <c r="K41" s="21"/>
      <c r="L41" s="21"/>
    </row>
    <row r="47" spans="1:31" x14ac:dyDescent="0.3">
      <c r="I47" s="16"/>
    </row>
    <row r="48" spans="1:31" x14ac:dyDescent="0.3">
      <c r="I48" s="16"/>
    </row>
  </sheetData>
  <sheetProtection sheet="1" objects="1" scenarios="1"/>
  <mergeCells count="3">
    <mergeCell ref="B1:I2"/>
    <mergeCell ref="Q2:S2"/>
    <mergeCell ref="Q20:S20"/>
  </mergeCells>
  <dataValidations count="4">
    <dataValidation type="list" allowBlank="1" showInputMessage="1" showErrorMessage="1" sqref="I9" xr:uid="{FA6D8365-0486-49DF-8CFE-78C6699276F0}">
      <formula1>"'1-2, '3-5, 5+"</formula1>
    </dataValidation>
    <dataValidation type="list" allowBlank="1" showInputMessage="1" showErrorMessage="1" sqref="I8 I10:I11" xr:uid="{E46DC18B-C2A0-40CF-9E57-1A0A8F7AA125}">
      <formula1>"Just money, Good portfolio, Life changer"</formula1>
    </dataValidation>
    <dataValidation type="list" allowBlank="1" showInputMessage="1" showErrorMessage="1" sqref="I19" xr:uid="{9FFC9D5B-545D-4051-8F8A-58E606639315}">
      <formula1>"None,1,2,3,4,5"</formula1>
    </dataValidation>
    <dataValidation type="list" allowBlank="1" showInputMessage="1" showErrorMessage="1" sqref="I7" xr:uid="{A01AC4C6-F28B-467D-B97D-E513A705CBBD}">
      <formula1>"Boring, Biz as usual, Can't wait!"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vt:lpstr>
      <vt:lpstr>Web Design</vt:lpstr>
      <vt:lpstr>Branding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2025-02-27T17:38:07Z</dcterms:created>
  <dcterms:modified xsi:type="dcterms:W3CDTF">2025-03-02T18:48:11Z</dcterms:modified>
</cp:coreProperties>
</file>